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3500" windowHeight="5700"/>
  </bookViews>
  <sheets>
    <sheet name="расходы по ВР" sheetId="1" r:id="rId1"/>
  </sheets>
  <definedNames>
    <definedName name="_xlnm._FilterDatabase" localSheetId="0" hidden="1">'расходы по ВР'!$A$7:$K$7</definedName>
  </definedNames>
  <calcPr calcId="125725"/>
</workbook>
</file>

<file path=xl/calcChain.xml><?xml version="1.0" encoding="utf-8"?>
<calcChain xmlns="http://schemas.openxmlformats.org/spreadsheetml/2006/main">
  <c r="J269" i="1"/>
  <c r="K269" s="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8"/>
  <c r="J12" l="1"/>
  <c r="J11" s="1"/>
  <c r="J10" s="1"/>
  <c r="J9" s="1"/>
  <c r="J8" s="1"/>
  <c r="J13"/>
  <c r="J19"/>
  <c r="J18" s="1"/>
  <c r="J17" s="1"/>
  <c r="J16" s="1"/>
  <c r="J25"/>
  <c r="J24" s="1"/>
  <c r="J23" s="1"/>
  <c r="J29"/>
  <c r="J30"/>
  <c r="J34"/>
  <c r="J33" s="1"/>
  <c r="J32" s="1"/>
  <c r="J37"/>
  <c r="J36" s="1"/>
  <c r="J35" s="1"/>
  <c r="J41"/>
  <c r="J42"/>
  <c r="J44"/>
  <c r="J45"/>
  <c r="J48"/>
  <c r="J49"/>
  <c r="J50"/>
  <c r="J54"/>
  <c r="J55"/>
  <c r="J57"/>
  <c r="J58"/>
  <c r="J59"/>
  <c r="J61"/>
  <c r="J62"/>
  <c r="J63"/>
  <c r="J67"/>
  <c r="J66" s="1"/>
  <c r="J65" s="1"/>
  <c r="J68"/>
  <c r="J72"/>
  <c r="J71" s="1"/>
  <c r="J70" s="1"/>
  <c r="I70"/>
  <c r="I71"/>
  <c r="I72"/>
  <c r="J75"/>
  <c r="J74" s="1"/>
  <c r="J76"/>
  <c r="J80"/>
  <c r="J79" s="1"/>
  <c r="J78" s="1"/>
  <c r="I78"/>
  <c r="I79"/>
  <c r="I80"/>
  <c r="J84"/>
  <c r="J83" s="1"/>
  <c r="J82" s="1"/>
  <c r="J86"/>
  <c r="J87"/>
  <c r="J88"/>
  <c r="J90"/>
  <c r="J91"/>
  <c r="J92"/>
  <c r="J96"/>
  <c r="J95" s="1"/>
  <c r="J98"/>
  <c r="J99"/>
  <c r="J103"/>
  <c r="J102" s="1"/>
  <c r="J101" s="1"/>
  <c r="J107"/>
  <c r="J106" s="1"/>
  <c r="J105" s="1"/>
  <c r="J113"/>
  <c r="J112" s="1"/>
  <c r="J111" s="1"/>
  <c r="J110" s="1"/>
  <c r="J109" s="1"/>
  <c r="J117"/>
  <c r="J116" s="1"/>
  <c r="J115" s="1"/>
  <c r="J122"/>
  <c r="J121" s="1"/>
  <c r="J120" s="1"/>
  <c r="J119" s="1"/>
  <c r="J124"/>
  <c r="J127"/>
  <c r="J126" s="1"/>
  <c r="J125" s="1"/>
  <c r="J129"/>
  <c r="J130"/>
  <c r="J132"/>
  <c r="J135"/>
  <c r="J134" s="1"/>
  <c r="J133" s="1"/>
  <c r="J137"/>
  <c r="J138"/>
  <c r="J141"/>
  <c r="J140" s="1"/>
  <c r="J139" s="1"/>
  <c r="J145"/>
  <c r="J144" s="1"/>
  <c r="J143" s="1"/>
  <c r="J149"/>
  <c r="J148" s="1"/>
  <c r="J147" s="1"/>
  <c r="J153"/>
  <c r="J152" s="1"/>
  <c r="J151" s="1"/>
  <c r="J157"/>
  <c r="J156" s="1"/>
  <c r="J155" s="1"/>
  <c r="J161"/>
  <c r="J160" s="1"/>
  <c r="J159" s="1"/>
  <c r="J165"/>
  <c r="J164" s="1"/>
  <c r="J163" s="1"/>
  <c r="J169"/>
  <c r="J168" s="1"/>
  <c r="J167" s="1"/>
  <c r="J173"/>
  <c r="J172" s="1"/>
  <c r="J171" s="1"/>
  <c r="J177"/>
  <c r="J176" s="1"/>
  <c r="J175" s="1"/>
  <c r="J179"/>
  <c r="J180"/>
  <c r="J186"/>
  <c r="J185" s="1"/>
  <c r="J184" s="1"/>
  <c r="J183" s="1"/>
  <c r="J182" s="1"/>
  <c r="J188"/>
  <c r="J189"/>
  <c r="J192"/>
  <c r="J191" s="1"/>
  <c r="J190" s="1"/>
  <c r="J197"/>
  <c r="J196" s="1"/>
  <c r="J195" s="1"/>
  <c r="J194" s="1"/>
  <c r="J201"/>
  <c r="J200" s="1"/>
  <c r="J199" s="1"/>
  <c r="J205"/>
  <c r="J204" s="1"/>
  <c r="J203" s="1"/>
  <c r="J209"/>
  <c r="J208" s="1"/>
  <c r="J207" s="1"/>
  <c r="J214"/>
  <c r="J213" s="1"/>
  <c r="J212" s="1"/>
  <c r="J211" s="1"/>
  <c r="J215"/>
  <c r="J218"/>
  <c r="J219"/>
  <c r="J223"/>
  <c r="J222" s="1"/>
  <c r="J221" s="1"/>
  <c r="J227"/>
  <c r="J226" s="1"/>
  <c r="J225" s="1"/>
  <c r="J231"/>
  <c r="J230" s="1"/>
  <c r="J229" s="1"/>
  <c r="J234"/>
  <c r="J233" s="1"/>
  <c r="J237"/>
  <c r="J236" s="1"/>
  <c r="J235" s="1"/>
  <c r="J242"/>
  <c r="J241" s="1"/>
  <c r="J240" s="1"/>
  <c r="J239" s="1"/>
  <c r="J246"/>
  <c r="J245" s="1"/>
  <c r="J244" s="1"/>
  <c r="J251"/>
  <c r="J250" s="1"/>
  <c r="J249" s="1"/>
  <c r="J248" s="1"/>
  <c r="J252"/>
  <c r="J256"/>
  <c r="J255" s="1"/>
  <c r="J258"/>
  <c r="J261"/>
  <c r="J260" s="1"/>
  <c r="J259" s="1"/>
  <c r="J263"/>
  <c r="J264"/>
  <c r="J267"/>
  <c r="J266" s="1"/>
  <c r="J265" s="1"/>
  <c r="I130" l="1"/>
  <c r="I129" s="1"/>
  <c r="I59" l="1"/>
  <c r="I58" s="1"/>
  <c r="I57" s="1"/>
  <c r="I149" l="1"/>
  <c r="I148" s="1"/>
  <c r="I252" l="1"/>
  <c r="I251" s="1"/>
  <c r="I256"/>
  <c r="I255"/>
  <c r="I267"/>
  <c r="I266" s="1"/>
  <c r="I265" s="1"/>
  <c r="I264" s="1"/>
  <c r="I263" s="1"/>
  <c r="I261"/>
  <c r="I260" s="1"/>
  <c r="I259" s="1"/>
  <c r="I258" s="1"/>
  <c r="I246"/>
  <c r="I245" s="1"/>
  <c r="I244" s="1"/>
  <c r="I242"/>
  <c r="I241" s="1"/>
  <c r="I240" s="1"/>
  <c r="I237"/>
  <c r="I236" s="1"/>
  <c r="I235" s="1"/>
  <c r="I234" s="1"/>
  <c r="I231"/>
  <c r="I230" s="1"/>
  <c r="I229" s="1"/>
  <c r="I227"/>
  <c r="I226" s="1"/>
  <c r="I225" s="1"/>
  <c r="I215"/>
  <c r="I214" s="1"/>
  <c r="I219"/>
  <c r="I218" s="1"/>
  <c r="I223"/>
  <c r="I222" s="1"/>
  <c r="I221" s="1"/>
  <c r="I209"/>
  <c r="I208" s="1"/>
  <c r="I207" s="1"/>
  <c r="I205"/>
  <c r="I204" s="1"/>
  <c r="I203" s="1"/>
  <c r="I201"/>
  <c r="I200" s="1"/>
  <c r="I199" s="1"/>
  <c r="I197"/>
  <c r="I196" s="1"/>
  <c r="I195" s="1"/>
  <c r="I192"/>
  <c r="I191" s="1"/>
  <c r="I190" s="1"/>
  <c r="I189" s="1"/>
  <c r="I186"/>
  <c r="I185" s="1"/>
  <c r="I184" s="1"/>
  <c r="I183" s="1"/>
  <c r="I182" s="1"/>
  <c r="I177"/>
  <c r="I176" s="1"/>
  <c r="I180"/>
  <c r="I179" s="1"/>
  <c r="I173"/>
  <c r="I172" s="1"/>
  <c r="I171" s="1"/>
  <c r="I169"/>
  <c r="I168" s="1"/>
  <c r="I167" s="1"/>
  <c r="I165"/>
  <c r="I164" s="1"/>
  <c r="I163" s="1"/>
  <c r="I161"/>
  <c r="I160" s="1"/>
  <c r="I159" s="1"/>
  <c r="I157"/>
  <c r="I156" s="1"/>
  <c r="I155" s="1"/>
  <c r="I153"/>
  <c r="I152" s="1"/>
  <c r="I151" s="1"/>
  <c r="I145"/>
  <c r="I144" s="1"/>
  <c r="I143" s="1"/>
  <c r="I141"/>
  <c r="I140" s="1"/>
  <c r="I139" s="1"/>
  <c r="I135"/>
  <c r="I134" s="1"/>
  <c r="I133" s="1"/>
  <c r="I132" s="1"/>
  <c r="I127"/>
  <c r="I126" s="1"/>
  <c r="I122"/>
  <c r="I121" s="1"/>
  <c r="I120" s="1"/>
  <c r="I117"/>
  <c r="I116" s="1"/>
  <c r="I115" s="1"/>
  <c r="I113"/>
  <c r="I112" s="1"/>
  <c r="I111" s="1"/>
  <c r="I107"/>
  <c r="I106" s="1"/>
  <c r="I105" s="1"/>
  <c r="I103"/>
  <c r="I102" s="1"/>
  <c r="I101" s="1"/>
  <c r="I99"/>
  <c r="I98" s="1"/>
  <c r="I96"/>
  <c r="I95" s="1"/>
  <c r="I92"/>
  <c r="I91" s="1"/>
  <c r="I84"/>
  <c r="I83" s="1"/>
  <c r="I82" s="1"/>
  <c r="I88"/>
  <c r="I87" s="1"/>
  <c r="I86" s="1"/>
  <c r="I76"/>
  <c r="I75" s="1"/>
  <c r="I74" s="1"/>
  <c r="I68"/>
  <c r="I67" s="1"/>
  <c r="I66" s="1"/>
  <c r="I63"/>
  <c r="I62" s="1"/>
  <c r="I61" s="1"/>
  <c r="I50"/>
  <c r="I49" s="1"/>
  <c r="I55"/>
  <c r="I54" s="1"/>
  <c r="I37"/>
  <c r="I36" s="1"/>
  <c r="I42"/>
  <c r="I41" s="1"/>
  <c r="I45"/>
  <c r="I44" s="1"/>
  <c r="I30"/>
  <c r="I29" s="1"/>
  <c r="I25"/>
  <c r="I24" s="1"/>
  <c r="I19"/>
  <c r="I18" s="1"/>
  <c r="I17" s="1"/>
  <c r="I13"/>
  <c r="I12" s="1"/>
  <c r="I11" s="1"/>
  <c r="I10" s="1"/>
  <c r="I147"/>
  <c r="I124" l="1"/>
  <c r="I125"/>
  <c r="I23"/>
  <c r="I16" s="1"/>
  <c r="I9" s="1"/>
  <c r="I8" s="1"/>
  <c r="I213"/>
  <c r="I212" s="1"/>
  <c r="I211" s="1"/>
  <c r="I250"/>
  <c r="I249" s="1"/>
  <c r="I248" s="1"/>
  <c r="I35"/>
  <c r="I90"/>
  <c r="I65" s="1"/>
  <c r="I110"/>
  <c r="I109" s="1"/>
  <c r="I119"/>
  <c r="I175"/>
  <c r="I48"/>
  <c r="I194"/>
  <c r="I188" s="1"/>
  <c r="I239"/>
  <c r="I233" s="1"/>
  <c r="I138" l="1"/>
  <c r="I137" s="1"/>
  <c r="I34"/>
  <c r="I33" s="1"/>
  <c r="I32" l="1"/>
  <c r="I269" s="1"/>
</calcChain>
</file>

<file path=xl/sharedStrings.xml><?xml version="1.0" encoding="utf-8"?>
<sst xmlns="http://schemas.openxmlformats.org/spreadsheetml/2006/main" count="972" uniqueCount="437">
  <si>
    <t>Номер</t>
  </si>
  <si>
    <t>Наименование</t>
  </si>
  <si>
    <t>Код целевой статьи</t>
  </si>
  <si>
    <t>I.</t>
  </si>
  <si>
    <t>МУНИЦИПАЛЬНЫЙ СОВЕТ МУНИЦИПАЛЬНОГО ОБРАЗОВАНИЯ ГОРОД ПЕТЕРГОФ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</si>
  <si>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</si>
  <si>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</si>
  <si>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</si>
  <si>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</si>
  <si>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</si>
  <si>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</si>
  <si>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</si>
  <si>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</si>
  <si>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</si>
  <si>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</si>
  <si>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</si>
  <si>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</si>
  <si>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</si>
  <si>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</si>
  <si>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</si>
  <si>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</si>
  <si>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II.</t>
  </si>
  <si>
    <t>0104</t>
  </si>
  <si>
    <t>1.1.2.</t>
  </si>
  <si>
    <t>Резервные фонды</t>
  </si>
  <si>
    <t>0111</t>
  </si>
  <si>
    <t>1.3.3.</t>
  </si>
  <si>
    <t>1.3.3.1.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</si>
  <si>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</si>
  <si>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</si>
  <si>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</si>
  <si>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</si>
  <si>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</si>
  <si>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</si>
  <si>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</si>
  <si>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</si>
  <si>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</si>
  <si>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</si>
  <si>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</si>
  <si>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</si>
  <si>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</si>
  <si>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</si>
  <si>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</si>
  <si>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</si>
  <si>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</si>
  <si>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</si>
  <si>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</si>
  <si>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</si>
  <si>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</si>
  <si>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</si>
  <si>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</si>
  <si>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</si>
  <si>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</si>
  <si>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</si>
  <si>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</si>
  <si>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</si>
  <si>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</si>
  <si>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</si>
  <si>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</si>
  <si>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Молодежная политика и оздоровление детей</t>
  </si>
  <si>
    <t>0707</t>
  </si>
  <si>
    <t>6.1.1.</t>
  </si>
  <si>
    <t>6.1.1.1.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</si>
  <si>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</si>
  <si>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</si>
  <si>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</si>
  <si>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</si>
  <si>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</si>
  <si>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</si>
  <si>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</si>
  <si>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</si>
  <si>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</si>
  <si>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</si>
  <si>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</si>
  <si>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</si>
  <si>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</si>
  <si>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</si>
  <si>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</si>
  <si>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</si>
  <si>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</si>
  <si>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</si>
  <si>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</si>
  <si>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</si>
  <si>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</si>
  <si>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</si>
  <si>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</si>
  <si>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</si>
  <si>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9.2.</t>
  </si>
  <si>
    <t>9.2.1.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</si>
  <si>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</si>
  <si>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</si>
  <si>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</si>
  <si>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</si>
  <si>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</si>
  <si>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</si>
  <si>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</si>
  <si>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</si>
  <si>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</si>
  <si>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Социальное обеспечение населения</t>
  </si>
  <si>
    <t>0500</t>
  </si>
  <si>
    <t>4.</t>
  </si>
  <si>
    <t>Благоустройство</t>
  </si>
  <si>
    <t>4.1.2.</t>
  </si>
  <si>
    <t>4.1.2.1.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</si>
  <si>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</si>
  <si>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4.1.3.</t>
  </si>
  <si>
    <t>4.1.4.</t>
  </si>
  <si>
    <t>4.1.4.1.</t>
  </si>
  <si>
    <t>8.2.</t>
  </si>
  <si>
    <t>8.2.1.</t>
  </si>
  <si>
    <t>8.2.1.1.</t>
  </si>
  <si>
    <t>8.2.2.</t>
  </si>
  <si>
    <t>8.2.2.1.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</si>
  <si>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</si>
  <si>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</si>
  <si>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</si>
  <si>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</si>
  <si>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9.2.1.1.</t>
  </si>
  <si>
    <t>1.1.2.1.</t>
  </si>
  <si>
    <t>Код</t>
  </si>
  <si>
    <t>1.1.1.2.</t>
  </si>
  <si>
    <t>Резервный фонд местной администрации</t>
  </si>
  <si>
    <t>0409</t>
  </si>
  <si>
    <t>7.1.1.2.</t>
  </si>
  <si>
    <r>
      <t xml:space="preserve">Код </t>
    </r>
    <r>
      <rPr>
        <b/>
        <sz val="8"/>
        <color indexed="8"/>
        <rFont val="Times New Roman"/>
        <family val="1"/>
        <charset val="204"/>
      </rPr>
      <t>ГРБС</t>
    </r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</si>
  <si>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</si>
  <si>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</si>
  <si>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</si>
  <si>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</si>
  <si>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</si>
  <si>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Сумма, тыс. руб.</t>
  </si>
  <si>
    <t>6.2.1.</t>
  </si>
  <si>
    <t>6.2.1.1.</t>
  </si>
  <si>
    <t>6.2.2.</t>
  </si>
  <si>
    <t>6.2.2.1.</t>
  </si>
  <si>
    <t>6.2.3.</t>
  </si>
  <si>
    <t>6.2.3.1.</t>
  </si>
  <si>
    <t>7.1.4.</t>
  </si>
  <si>
    <t>7.1.4.1.</t>
  </si>
  <si>
    <t>1105</t>
  </si>
  <si>
    <t>2.1.1.1.</t>
  </si>
  <si>
    <t>1.1.1.3.</t>
  </si>
  <si>
    <t>2.1.2.1.</t>
  </si>
  <si>
    <t>3.3.1.</t>
  </si>
  <si>
    <t>3.3.1.1.</t>
  </si>
  <si>
    <t>Иные бюджетные ассигнования</t>
  </si>
  <si>
    <t>72,0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</si>
  <si>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</si>
  <si>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</si>
  <si>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</si>
  <si>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</si>
  <si>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</si>
  <si>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депутатов Муниципального Совета муниципального образования город Петергоф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</si>
  <si>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</si>
  <si>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</si>
  <si>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Оплата членских взносов в Совет муниципальных образований Санкт-Петербурга</t>
  </si>
  <si>
    <t>План мероприятий по организации проведения публичных слушаний</t>
  </si>
  <si>
    <t>План мероприятий по организации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</t>
  </si>
  <si>
    <t>1.2.2.2.</t>
  </si>
  <si>
    <t>План мероприятий по участию в организации и финансировании временного трудоустройства несовершеннолетних граждан в возрасте от 14 до 18 лет в свободное от учебы время</t>
  </si>
  <si>
    <t>Дорожное хозяйство (дорожные фонды)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</si>
  <si>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</si>
  <si>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</si>
  <si>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</si>
  <si>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</si>
  <si>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</si>
  <si>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</si>
  <si>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</si>
  <si>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</si>
  <si>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</si>
  <si>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</si>
  <si>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</si>
  <si>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</si>
  <si>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</si>
  <si>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</si>
  <si>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</si>
  <si>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</si>
  <si>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1.3.4.</t>
  </si>
  <si>
    <t>1.3.4.1.</t>
  </si>
  <si>
    <t>1.3.5.</t>
  </si>
  <si>
    <t>1.3.8.</t>
  </si>
  <si>
    <t>4.1.3.1.</t>
  </si>
  <si>
    <t>1.3.8.1.</t>
  </si>
  <si>
    <t>Закупка товаров, работ и услуг для муниципальных нужд</t>
  </si>
  <si>
    <t>Финансовое обеспечение деятельности муниципального казенного учреждения муниципального образования город Петергоф"Творческое объединение "Школа Канторум"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</si>
  <si>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</si>
  <si>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</si>
  <si>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60,0</t>
  </si>
  <si>
    <t>4.1.1.</t>
  </si>
  <si>
    <t>4.1.1.1.</t>
  </si>
  <si>
    <t>1.1.2.2.</t>
  </si>
  <si>
    <t>1.3.2.</t>
  </si>
  <si>
    <t>1.3.2.1.</t>
  </si>
  <si>
    <t>План мероприятий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</si>
  <si>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1.3.6.</t>
  </si>
  <si>
    <t>1.3.7.</t>
  </si>
  <si>
    <t>1.3.7.1.</t>
  </si>
  <si>
    <t>План мероприятий по содействию развитию малого бизнеса на территории муниципального образования</t>
  </si>
  <si>
    <t>План мероприятий по организации учета зеленых насаждений внутриквартального озеленения на территории муниципального образования</t>
  </si>
  <si>
    <t>План мероприятий по проведению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</t>
  </si>
  <si>
    <t>План мероприятий по организации дополнительного профессионального образования выборных должностных лиц местного самоуправления МО г.Петергоф,членов выборных органов местного самоуправления МО г.Петергоф,депутатов Муниципального Совета МО г.Петергоф, муниципальных служащих и работников муниципальных казенных учреждений МО г.Петергоф</t>
  </si>
  <si>
    <t>6.2.4.</t>
  </si>
  <si>
    <t>6.2.4.1.</t>
  </si>
  <si>
    <t>9.1.1.2.</t>
  </si>
  <si>
    <t>Ведомственная целевая программа мероприятий, направленных на решение ВМЗ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</si>
  <si>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мероприятий, направленных на решение ВМЗ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</si>
  <si>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Ведомственная целевая программа мероприятий, направленных на решение ВМЗ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</si>
  <si>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мероприятий, направленных на решение ВМЗ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</si>
  <si>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Ведомственная целевая программа мероприятий, направленных на решение ВМЗ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</si>
  <si>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мероприятий, направленных на решение ВМЗ "Установка, содержание и ремонт ограждений газонов;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</si>
  <si>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Ведомственная целевая программа мероприятий, направленных на решение ВМЗ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</si>
  <si>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мероприятий, направленных на решение ВМЗ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</si>
  <si>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мероприятий, направленных на решение ВМЗ "Организация и проведение мероприятий по сохранению и развитию местных традиций и обрядов"</t>
  </si>
  <si>
    <t>0020000010</t>
  </si>
  <si>
    <t>0020000020</t>
  </si>
  <si>
    <t>0020000030</t>
  </si>
  <si>
    <t>0020000040</t>
  </si>
  <si>
    <t>0700000060</t>
  </si>
  <si>
    <t>0920000440</t>
  </si>
  <si>
    <t>0920000072</t>
  </si>
  <si>
    <t>0920000073</t>
  </si>
  <si>
    <t>0920000550</t>
  </si>
  <si>
    <t>0920000520</t>
  </si>
  <si>
    <t>7950000510</t>
  </si>
  <si>
    <t>7950000490</t>
  </si>
  <si>
    <t>7950000080</t>
  </si>
  <si>
    <t>7950000090</t>
  </si>
  <si>
    <t>5100000100</t>
  </si>
  <si>
    <t>7950000110</t>
  </si>
  <si>
    <t>7950000131</t>
  </si>
  <si>
    <t>7950000132</t>
  </si>
  <si>
    <t>7950000140</t>
  </si>
  <si>
    <t>7950000151</t>
  </si>
  <si>
    <t>7950000133</t>
  </si>
  <si>
    <t>7950000164</t>
  </si>
  <si>
    <t>План мероприятий по информированию населения о вреде потребления табака и вредном воздействии окружающего табачного дыма</t>
  </si>
  <si>
    <t>Ведомственная целевая программа мероприятий, направленных на решение ВМЗ "Благоустройство территории муниципального образования, в.т.ч. текущий ремонт придомовых территорий и дворовых территорий, включая проезды, въезды, пешеходные дорожки"</t>
  </si>
  <si>
    <t>Ведомственная целевая программа мероприятий, направленных на решение ВМЗ 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</si>
  <si>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Ведомственная целевая программа мероприятий, направленных на решение ВМЗ "Проведение работ по военно-патриотическому воспитанию граждан"</t>
  </si>
  <si>
    <t>Ведомственная целевая программа мероприятий, направленных на решение ВМЗ "Озеленение территории зеленых насаждений внутриквартального озеленения; проведение санитарных рубок, а также удаление аварийных, больных деревьев и кустарников в отношении зеленых насаждений внутриквартального озеленения"</t>
  </si>
  <si>
    <t>План мероприятий по участию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</si>
  <si>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 xml:space="preserve">План мероприятий по обустройству, содержанию и уборке территорий детских и спортивных площадок; выполнение оформления к праздничным мероприятиям на территории муниципального образования </t>
  </si>
  <si>
    <t>Ведомственная целевая программа мероприятий, направленных на решение ВМЗ "Устройство и ремонт искусственных неровностей на проездах и въездах на придомовых территориях и дворовых территориях"</t>
  </si>
  <si>
    <t>Ведомственная целевая программа мероприятий, направленных на решение ВМЗ "Участие в пределах своей компетенции в обеспечении чистоты и порядка на территории муниципального образования;оборудование контейнерных площадок на дворовых территориях"</t>
  </si>
  <si>
    <t>00200G0850</t>
  </si>
  <si>
    <t>09200G0100</t>
  </si>
  <si>
    <t>Финансовое обеспечение деятельности муниципального казенного учрежедния муниципального образования город Петергоф "Муниципальная информационная служба"</t>
  </si>
  <si>
    <t>0930000461</t>
  </si>
  <si>
    <t>План мероприятий по формированию архивных фондов органов местного самоуправления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</si>
  <si>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</si>
  <si>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</si>
  <si>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</si>
  <si>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</si>
  <si>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</si>
  <si>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1.3.9.</t>
  </si>
  <si>
    <t>1.3.9.1.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</si>
  <si>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</si>
  <si>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</si>
  <si>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организации и осуществлению уборки и санитарной очистки территории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</si>
  <si>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</si>
  <si>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</si>
  <si>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1.1.1.1.1.</t>
  </si>
  <si>
    <t>1.1.1.1.1.1.</t>
  </si>
  <si>
    <t>1.1.1.1.1.2.</t>
  </si>
  <si>
    <t>1.2.1.1.1.</t>
  </si>
  <si>
    <t>1.2.1.1.1.1.</t>
  </si>
  <si>
    <t>1.2.1.1.1.2.</t>
  </si>
  <si>
    <t>1.2.1.1.1.3.</t>
  </si>
  <si>
    <t>1.2.2.1.1.</t>
  </si>
  <si>
    <t>1.2.2.1.1.1.</t>
  </si>
  <si>
    <t>1.2.2.1.1.2.</t>
  </si>
  <si>
    <t>1.2.2.1.1.3.</t>
  </si>
  <si>
    <t xml:space="preserve">Иные закупки товаров, работ и услуг для обеспечения государственных (муниципальных) нужд
</t>
  </si>
  <si>
    <t xml:space="preserve">Прочая закупка товаров, работ и услуг для обеспечения государственных (муниципальных) нужд
</t>
  </si>
  <si>
    <t>1.2.2.2.1.</t>
  </si>
  <si>
    <t>1.2.2.2.1.1.</t>
  </si>
  <si>
    <t>1.1.1.1.1.3.</t>
  </si>
  <si>
    <t>1.1.1.2.1.</t>
  </si>
  <si>
    <t>1.1.1.2.1.1.</t>
  </si>
  <si>
    <t xml:space="preserve">Уплата налогов, сборов и иных платежей
</t>
  </si>
  <si>
    <t>1.1.1.3.1.</t>
  </si>
  <si>
    <t>1.1.1.3.1.2.</t>
  </si>
  <si>
    <t>1.1.1.3.1.1.</t>
  </si>
  <si>
    <t>1.1.2.1.1.</t>
  </si>
  <si>
    <t>1.1.2.1.1.1.</t>
  </si>
  <si>
    <t>1.1.2.1.1.2.</t>
  </si>
  <si>
    <t>1.1.2.1.1.3.</t>
  </si>
  <si>
    <t>1.1.2.2.1.</t>
  </si>
  <si>
    <t>1.1.2.2.1.1.</t>
  </si>
  <si>
    <t>870</t>
  </si>
  <si>
    <t>1.3.1.1.1.</t>
  </si>
  <si>
    <t>1.3.1.1.1.1.</t>
  </si>
  <si>
    <t>1.3.2.1.1.</t>
  </si>
  <si>
    <t>1.3.2.1.1.1.</t>
  </si>
  <si>
    <t>240</t>
  </si>
  <si>
    <t>244</t>
  </si>
  <si>
    <t>1.3.3.1.1.</t>
  </si>
  <si>
    <t>1.3.3.1.1.1.</t>
  </si>
  <si>
    <t>1.3.4.1.1.</t>
  </si>
  <si>
    <t>1.3.4.1.1.1.</t>
  </si>
  <si>
    <t>1.3.5.1.1.</t>
  </si>
  <si>
    <t>1.3.5.1.1.1.</t>
  </si>
  <si>
    <t>1.3.6.1.1.</t>
  </si>
  <si>
    <t>1.3.6.1.1.1.</t>
  </si>
  <si>
    <t>1.3.7.1.1.</t>
  </si>
  <si>
    <t>1.3.7.1.1.1.</t>
  </si>
  <si>
    <t>1.3.8.1.1.</t>
  </si>
  <si>
    <t>1.3.8.1.1.1.</t>
  </si>
  <si>
    <t>1.3.9.1.1.</t>
  </si>
  <si>
    <t>1.3.9.1.1.1.</t>
  </si>
  <si>
    <t>2.1.1.1.1.</t>
  </si>
  <si>
    <t>2.1.1.1.1.1.</t>
  </si>
  <si>
    <t>2.1.2.1.1.</t>
  </si>
  <si>
    <t>2.1.2.1.1.1.</t>
  </si>
  <si>
    <t>3.1.1.1.1.</t>
  </si>
  <si>
    <t>3.2.1.1.1.</t>
  </si>
  <si>
    <t>3.2.1.1.1.1.</t>
  </si>
  <si>
    <t>3.3.1.1.1.</t>
  </si>
  <si>
    <t>3.3.1.1.1.1.</t>
  </si>
  <si>
    <t>4.1.1.1.1.</t>
  </si>
  <si>
    <t>4.1.1.1.1.1.</t>
  </si>
  <si>
    <t>4.1.2.1.1.</t>
  </si>
  <si>
    <t>4.1.2.1.1.1.</t>
  </si>
  <si>
    <t>4.1.3.1.1.</t>
  </si>
  <si>
    <t>4.1.3.1.1.1.</t>
  </si>
  <si>
    <t>4.1.4.1.1.</t>
  </si>
  <si>
    <t>4.1.4.1.1.1.</t>
  </si>
  <si>
    <t>4.1.5.1.1.</t>
  </si>
  <si>
    <t>4.1.5.1.1.1.</t>
  </si>
  <si>
    <t>4.1.6.1.1.</t>
  </si>
  <si>
    <t>4.1.6.1.1.1.</t>
  </si>
  <si>
    <t>4.1.7.1.1.</t>
  </si>
  <si>
    <t>4.1.7.1.1.1.</t>
  </si>
  <si>
    <t>4.1.8.1.1.</t>
  </si>
  <si>
    <t>4.1.8.1.1.1.</t>
  </si>
  <si>
    <t>4.1.9.1.1.</t>
  </si>
  <si>
    <t>4.1.9.1.1.1.</t>
  </si>
  <si>
    <t>4.1.10.1.1.</t>
  </si>
  <si>
    <t>4.1.10.1.1.1.</t>
  </si>
  <si>
    <t>5.1.1.1.1.</t>
  </si>
  <si>
    <t>5.1.1.1.1.1.</t>
  </si>
  <si>
    <t>6.1.1.1.1.</t>
  </si>
  <si>
    <t>6.1.1.1.1.1.</t>
  </si>
  <si>
    <t>6.2.1.1.1.</t>
  </si>
  <si>
    <t>6.2.1.1.1.1.</t>
  </si>
  <si>
    <t>6.2.2.1.1.</t>
  </si>
  <si>
    <t>6.2.2.1.1.1.</t>
  </si>
  <si>
    <t>6.2.3.1.1.</t>
  </si>
  <si>
    <t>6.2.3.1.1.1.</t>
  </si>
  <si>
    <t>6.2.4.1.1.</t>
  </si>
  <si>
    <t>6.2.4.1.1.1.</t>
  </si>
  <si>
    <t>110</t>
  </si>
  <si>
    <t>111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</si>
  <si>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</si>
  <si>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</si>
  <si>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7.1.1.1.1.</t>
  </si>
  <si>
    <t>7.1.1.1.1.1.</t>
  </si>
  <si>
    <t>7.1.1.1.1.2.</t>
  </si>
  <si>
    <t>7.1.2.1.1.</t>
  </si>
  <si>
    <t>7.1.2.1.1.1.</t>
  </si>
  <si>
    <t>7.1.1.2.1.</t>
  </si>
  <si>
    <t>7.1.1.2.1.1.</t>
  </si>
  <si>
    <t>7.1.3.1.1.</t>
  </si>
  <si>
    <t>7.1.3.1.1.1.</t>
  </si>
  <si>
    <t>7.1.4.1.1.</t>
  </si>
  <si>
    <t>7.1.4.1.1.1.</t>
  </si>
  <si>
    <t>310</t>
  </si>
  <si>
    <t>313</t>
  </si>
  <si>
    <t>8.1.1.1.1.</t>
  </si>
  <si>
    <t>8.1.1.1.1.1.</t>
  </si>
  <si>
    <t>8.2.1.1.1.</t>
  </si>
  <si>
    <t>8.2.1.1.1.1.</t>
  </si>
  <si>
    <t>8.2.2.1.1.</t>
  </si>
  <si>
    <t>8.2.2.1.1.1.</t>
  </si>
  <si>
    <t>9.1.1.2.1.</t>
  </si>
  <si>
    <t>9.1.1.2.1.1.</t>
  </si>
  <si>
    <t>9.2.1.1.1.</t>
  </si>
  <si>
    <t>9.2.1.1.1.1.</t>
  </si>
  <si>
    <t>10.1.1.1.</t>
  </si>
  <si>
    <t>10.1.1.1.1.</t>
  </si>
  <si>
    <t>10.1.1.1.1.1.</t>
  </si>
  <si>
    <t>Уплата налога на имущество организаций и земельного налога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</si>
  <si>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</si>
  <si>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</si>
  <si>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</si>
  <si>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</si>
  <si>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</si>
  <si>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</si>
  <si>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МЕСТНАЯ АДМИНИСТРАЦИЯ МУНИЦИПАЛЬНОГО ОБРАЗОВАНИЯ ГОРОД ПЕТЕРГОФ</t>
  </si>
  <si>
    <t>Уплата налогов, сборов и иных платежей</t>
  </si>
  <si>
    <t>Уплата прочих налогов, сборов</t>
  </si>
  <si>
    <t>Резервные средства</t>
  </si>
  <si>
    <t>Уплата иных платежей</t>
  </si>
  <si>
    <t>Расходы на выплаты персоналу казенных учреждений</t>
  </si>
  <si>
    <t>Фонд оплаты труда казенных учреждений</t>
  </si>
  <si>
    <t>Уплата налога на имущество организаций
и земельного налога</t>
  </si>
  <si>
    <t>Защита населения и территории от чрезвычайных ситуаций природного и  техногеннного характера, гражданская оборона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</si>
  <si>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</si>
  <si>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КУЛЬТУРА,  КИНЕМАТОГРАФИЯ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</si>
  <si>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</si>
  <si>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</si>
  <si>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</si>
  <si>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</si>
  <si>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 в целях их социального обеспечения</t>
  </si>
  <si>
    <t>Массовый спорт</t>
  </si>
  <si>
    <t>Другие вопросы в области физической культуры и спорта</t>
  </si>
  <si>
    <t>9.1.1.1.1.</t>
  </si>
  <si>
    <t>9.1.1.1.1.1.</t>
  </si>
  <si>
    <t>9.1.1.1.1.2.</t>
  </si>
  <si>
    <t>Ведомственная целевая программа мероприятий, направленных на решение ВМЗ "Создание зон отдыха на территории муниципального образования"</t>
  </si>
  <si>
    <t>1.1.3.</t>
  </si>
  <si>
    <t>1.1.3.1.</t>
  </si>
  <si>
    <t>1.1.3.1.1.</t>
  </si>
  <si>
    <t>1.1.3.1.1.1.</t>
  </si>
  <si>
    <t>1.3.5.1</t>
  </si>
  <si>
    <t>1.3.6.1.</t>
  </si>
  <si>
    <t>1.3.7.1.1.2.</t>
  </si>
  <si>
    <t>1.3.7.2.</t>
  </si>
  <si>
    <t>1.3.7.2.1.</t>
  </si>
  <si>
    <t>1.3.7.2.1.1.</t>
  </si>
  <si>
    <t>1.3.7.3.</t>
  </si>
  <si>
    <t>1.3.7.3.1.</t>
  </si>
  <si>
    <t>1.3.7.3.1.1.</t>
  </si>
  <si>
    <t>4.1.10.2.</t>
  </si>
  <si>
    <t>4.1.10.2.1.</t>
  </si>
  <si>
    <t>4.1.10.2.1.1.</t>
  </si>
  <si>
    <t>Расходы на выплаты персоналу государственных (муниципальных) органов</t>
  </si>
  <si>
    <t>3.2.2.1.</t>
  </si>
  <si>
    <t>3.2.2.1.1.</t>
  </si>
  <si>
    <t>3.2.2.1.1.1.</t>
  </si>
  <si>
    <t>Приложение №2</t>
  </si>
  <si>
    <t>% исполнения</t>
  </si>
  <si>
    <t>Исполнение расходов местного бюджета</t>
  </si>
  <si>
    <t>муниципального образования город Петергоф за второй квартал 2016 года</t>
  </si>
  <si>
    <t>Кассовое исполнение на 01.07.2016 года</t>
  </si>
  <si>
    <t xml:space="preserve"> </t>
  </si>
  <si>
    <t>к Постановлению МА МО город Петергоф от "04" июля 2016 г №71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</si>
</sst>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5" fillId="0" borderId="0" xfId="0" applyFont="1"/>
    <xf numFmtId="0" fontId="7" fillId="0" borderId="0" xfId="0" applyFont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164" fontId="7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distributed"/>
    </xf>
    <xf numFmtId="0" fontId="12" fillId="0" borderId="2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right"/>
    </xf>
    <xf numFmtId="49" fontId="12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4" fillId="0" borderId="2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justify"/>
    </xf>
    <xf numFmtId="0" fontId="2" fillId="0" borderId="1" xfId="0" applyFont="1" applyBorder="1" applyAlignment="1">
      <alignment horizontal="right" vertical="justify" wrapText="1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4" fillId="0" borderId="1" xfId="0" applyFont="1" applyBorder="1" applyAlignment="1">
      <alignment horizontal="right"/>
    </xf>
    <xf numFmtId="49" fontId="14" fillId="0" borderId="1" xfId="0" applyNumberFormat="1" applyFont="1" applyBorder="1" applyAlignment="1">
      <alignment horizontal="right"/>
    </xf>
    <xf numFmtId="49" fontId="14" fillId="0" borderId="2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12" fillId="0" borderId="3" xfId="0" applyNumberFormat="1" applyFont="1" applyBorder="1" applyAlignment="1">
      <alignment horizontal="right"/>
    </xf>
    <xf numFmtId="0" fontId="1" fillId="0" borderId="0" xfId="0" applyFont="1" applyAlignment="1"/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7" fillId="0" borderId="0" xfId="0" applyFont="1" applyFill="1"/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64" fontId="9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justify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7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>
      <alignment horizontal="right"/>
    </xf>
    <xf numFmtId="49" fontId="12" fillId="0" borderId="2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49" fontId="9" fillId="0" borderId="3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49" fontId="12" fillId="0" borderId="3" xfId="0" applyNumberFormat="1" applyFont="1" applyFill="1" applyBorder="1" applyAlignment="1">
      <alignment horizontal="right"/>
    </xf>
    <xf numFmtId="0" fontId="2" fillId="0" borderId="0" xfId="0" applyFont="1" applyFill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7" fillId="0" borderId="1" xfId="0" applyFont="1" applyBorder="1"/>
    <xf numFmtId="0" fontId="1" fillId="0" borderId="1" xfId="0" applyFont="1" applyFill="1" applyBorder="1"/>
    <xf numFmtId="0" fontId="1" fillId="0" borderId="0" xfId="0" applyFont="1" applyAlignment="1">
      <alignment wrapText="1" shrinkToFit="1"/>
    </xf>
    <xf numFmtId="164" fontId="1" fillId="0" borderId="1" xfId="0" applyNumberFormat="1" applyFont="1" applyBorder="1"/>
    <xf numFmtId="164" fontId="1" fillId="0" borderId="1" xfId="0" applyNumberFormat="1" applyFont="1" applyFill="1" applyBorder="1"/>
    <xf numFmtId="0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9" fillId="0" borderId="0" xfId="0" applyFont="1" applyFill="1"/>
    <xf numFmtId="2" fontId="2" fillId="0" borderId="1" xfId="0" applyNumberFormat="1" applyFont="1" applyFill="1" applyBorder="1"/>
    <xf numFmtId="0" fontId="6" fillId="0" borderId="4" xfId="0" applyFont="1" applyBorder="1" applyAlignment="1">
      <alignment horizontal="left" vertical="distributed"/>
    </xf>
    <xf numFmtId="0" fontId="6" fillId="0" borderId="5" xfId="0" applyFont="1" applyBorder="1" applyAlignment="1">
      <alignment horizontal="left" vertical="distributed"/>
    </xf>
    <xf numFmtId="0" fontId="6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vertical="distributed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8" fillId="0" borderId="4" xfId="0" applyFont="1" applyBorder="1" applyAlignment="1">
      <alignment horizontal="left" vertical="distributed" wrapText="1"/>
    </xf>
    <xf numFmtId="0" fontId="8" fillId="0" borderId="5" xfId="0" applyFont="1" applyBorder="1" applyAlignment="1">
      <alignment horizontal="left" vertical="distributed"/>
    </xf>
    <xf numFmtId="0" fontId="8" fillId="0" borderId="6" xfId="0" applyFont="1" applyBorder="1" applyAlignment="1">
      <alignment horizontal="left" vertical="distributed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 vertical="justify"/>
    </xf>
    <xf numFmtId="0" fontId="4" fillId="0" borderId="5" xfId="0" applyFont="1" applyBorder="1" applyAlignment="1">
      <alignment horizontal="left" vertical="justify"/>
    </xf>
    <xf numFmtId="0" fontId="4" fillId="0" borderId="6" xfId="0" applyFont="1" applyBorder="1" applyAlignment="1">
      <alignment horizontal="left" vertical="justify"/>
    </xf>
    <xf numFmtId="0" fontId="12" fillId="0" borderId="5" xfId="0" applyFont="1" applyBorder="1" applyAlignment="1">
      <alignment horizontal="left" vertical="distributed" wrapText="1"/>
    </xf>
    <xf numFmtId="0" fontId="12" fillId="0" borderId="6" xfId="0" applyFont="1" applyBorder="1" applyAlignment="1">
      <alignment horizontal="left" vertical="distributed" wrapText="1"/>
    </xf>
    <xf numFmtId="0" fontId="8" fillId="0" borderId="5" xfId="0" applyFont="1" applyBorder="1" applyAlignment="1">
      <alignment horizontal="left" vertical="distributed" wrapText="1"/>
    </xf>
    <xf numFmtId="0" fontId="8" fillId="0" borderId="6" xfId="0" applyFont="1" applyBorder="1" applyAlignment="1">
      <alignment horizontal="left" vertical="distributed" wrapText="1"/>
    </xf>
    <xf numFmtId="0" fontId="8" fillId="0" borderId="4" xfId="0" applyFont="1" applyFill="1" applyBorder="1" applyAlignment="1">
      <alignment horizontal="left" vertical="distributed" wrapText="1"/>
    </xf>
    <xf numFmtId="0" fontId="8" fillId="0" borderId="5" xfId="0" applyFont="1" applyFill="1" applyBorder="1" applyAlignment="1">
      <alignment horizontal="left" vertical="distributed" wrapText="1"/>
    </xf>
    <xf numFmtId="0" fontId="8" fillId="0" borderId="6" xfId="0" applyFont="1" applyFill="1" applyBorder="1" applyAlignment="1">
      <alignment horizontal="left" vertical="distributed" wrapText="1"/>
    </xf>
    <xf numFmtId="0" fontId="3" fillId="0" borderId="1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 vertical="distributed" wrapText="1"/>
    </xf>
    <xf numFmtId="0" fontId="4" fillId="0" borderId="6" xfId="0" applyFont="1" applyBorder="1" applyAlignment="1">
      <alignment horizontal="left" vertical="distributed" wrapText="1"/>
    </xf>
    <xf numFmtId="0" fontId="6" fillId="0" borderId="1" xfId="0" applyFont="1" applyBorder="1" applyAlignment="1">
      <alignment horizontal="left" vertical="distributed"/>
    </xf>
    <xf numFmtId="0" fontId="6" fillId="0" borderId="1" xfId="0" applyFont="1" applyFill="1" applyBorder="1" applyAlignment="1">
      <alignment horizontal="left" vertical="distributed"/>
    </xf>
    <xf numFmtId="0" fontId="8" fillId="0" borderId="4" xfId="0" applyFont="1" applyBorder="1" applyAlignment="1">
      <alignment horizontal="left" vertical="justify" wrapText="1"/>
    </xf>
    <xf numFmtId="0" fontId="8" fillId="0" borderId="5" xfId="0" applyFont="1" applyBorder="1" applyAlignment="1">
      <alignment horizontal="left" vertical="justify"/>
    </xf>
    <xf numFmtId="0" fontId="8" fillId="0" borderId="6" xfId="0" applyFont="1" applyBorder="1" applyAlignment="1">
      <alignment horizontal="left" vertical="justify"/>
    </xf>
    <xf numFmtId="0" fontId="8" fillId="0" borderId="4" xfId="0" applyFont="1" applyFill="1" applyBorder="1" applyAlignment="1">
      <alignment horizontal="left" vertical="justify" wrapText="1"/>
    </xf>
    <xf numFmtId="0" fontId="8" fillId="0" borderId="5" xfId="0" applyFont="1" applyFill="1" applyBorder="1" applyAlignment="1">
      <alignment horizontal="left" vertical="justify"/>
    </xf>
    <xf numFmtId="0" fontId="8" fillId="0" borderId="6" xfId="0" applyFont="1" applyFill="1" applyBorder="1" applyAlignment="1">
      <alignment horizontal="left" vertical="justify"/>
    </xf>
    <xf numFmtId="0" fontId="4" fillId="0" borderId="1" xfId="0" applyFont="1" applyBorder="1" applyAlignment="1">
      <alignment horizontal="left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6" fillId="0" borderId="4" xfId="0" applyFont="1" applyBorder="1" applyAlignment="1">
      <alignment horizontal="left" vertical="justify"/>
    </xf>
    <xf numFmtId="0" fontId="6" fillId="0" borderId="5" xfId="0" applyFont="1" applyBorder="1" applyAlignment="1">
      <alignment horizontal="left" vertical="justify"/>
    </xf>
    <xf numFmtId="0" fontId="6" fillId="0" borderId="6" xfId="0" applyFont="1" applyBorder="1" applyAlignment="1">
      <alignment horizontal="left" vertical="justify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distributed"/>
    </xf>
    <xf numFmtId="0" fontId="13" fillId="0" borderId="5" xfId="0" applyFont="1" applyBorder="1" applyAlignment="1">
      <alignment horizontal="left" vertical="distributed"/>
    </xf>
    <xf numFmtId="0" fontId="13" fillId="0" borderId="6" xfId="0" applyFont="1" applyBorder="1" applyAlignment="1">
      <alignment horizontal="left" vertical="distributed"/>
    </xf>
    <xf numFmtId="0" fontId="18" fillId="0" borderId="4" xfId="0" applyFont="1" applyBorder="1" applyAlignment="1">
      <alignment horizontal="left" vertical="distributed" wrapText="1"/>
    </xf>
    <xf numFmtId="0" fontId="18" fillId="0" borderId="5" xfId="0" applyFont="1" applyBorder="1" applyAlignment="1">
      <alignment horizontal="left" vertical="distributed" wrapText="1"/>
    </xf>
    <xf numFmtId="0" fontId="18" fillId="0" borderId="6" xfId="0" applyFont="1" applyBorder="1" applyAlignment="1">
      <alignment horizontal="left" vertical="distributed" wrapText="1"/>
    </xf>
    <xf numFmtId="0" fontId="12" fillId="0" borderId="5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6" fillId="0" borderId="4" xfId="0" applyFont="1" applyBorder="1" applyAlignment="1">
      <alignment horizontal="left" vertical="distributed" wrapText="1"/>
    </xf>
    <xf numFmtId="0" fontId="14" fillId="0" borderId="5" xfId="0" applyFont="1" applyBorder="1" applyAlignment="1">
      <alignment horizontal="left" vertical="distributed" wrapText="1"/>
    </xf>
    <xf numFmtId="0" fontId="14" fillId="0" borderId="6" xfId="0" applyFont="1" applyBorder="1" applyAlignment="1">
      <alignment horizontal="left" vertical="distributed" wrapText="1"/>
    </xf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left" vertical="distributed"/>
    </xf>
    <xf numFmtId="0" fontId="3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wrapText="1" shrinkToFit="1"/>
    </xf>
    <xf numFmtId="0" fontId="4" fillId="0" borderId="5" xfId="0" applyFont="1" applyBorder="1" applyAlignment="1">
      <alignment horizontal="left" wrapText="1" shrinkToFit="1"/>
    </xf>
    <xf numFmtId="0" fontId="4" fillId="0" borderId="6" xfId="0" applyFont="1" applyBorder="1" applyAlignment="1">
      <alignment horizontal="left" wrapText="1" shrinkToFit="1"/>
    </xf>
    <xf numFmtId="0" fontId="8" fillId="0" borderId="5" xfId="0" applyFont="1" applyBorder="1" applyAlignment="1">
      <alignment horizontal="left" vertical="justify" wrapText="1"/>
    </xf>
    <xf numFmtId="0" fontId="8" fillId="0" borderId="6" xfId="0" applyFont="1" applyBorder="1" applyAlignment="1">
      <alignment horizontal="left" vertical="justify" wrapText="1"/>
    </xf>
    <xf numFmtId="0" fontId="8" fillId="0" borderId="5" xfId="0" applyFont="1" applyFill="1" applyBorder="1" applyAlignment="1">
      <alignment horizontal="left" vertical="justify" wrapText="1"/>
    </xf>
    <xf numFmtId="0" fontId="8" fillId="0" borderId="6" xfId="0" applyFont="1" applyFill="1" applyBorder="1" applyAlignment="1">
      <alignment horizontal="left" vertical="justify" wrapText="1"/>
    </xf>
    <xf numFmtId="0" fontId="4" fillId="0" borderId="1" xfId="0" applyFont="1" applyBorder="1" applyAlignment="1">
      <alignment horizontal="left" vertical="distributed"/>
    </xf>
    <xf numFmtId="0" fontId="14" fillId="0" borderId="5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16" fillId="0" borderId="4" xfId="0" applyFont="1" applyBorder="1" applyAlignment="1">
      <alignment horizontal="left" vertical="distributed" wrapText="1"/>
    </xf>
    <xf numFmtId="0" fontId="16" fillId="0" borderId="5" xfId="0" applyFont="1" applyBorder="1" applyAlignment="1">
      <alignment horizontal="left" vertical="distributed"/>
    </xf>
    <xf numFmtId="0" fontId="16" fillId="0" borderId="6" xfId="0" applyFont="1" applyBorder="1" applyAlignment="1">
      <alignment horizontal="left" vertical="distributed"/>
    </xf>
    <xf numFmtId="0" fontId="2" fillId="0" borderId="3" xfId="0" applyFont="1" applyBorder="1" applyAlignment="1">
      <alignment horizontal="center" vertical="center"/>
    </xf>
    <xf numFmtId="0" fontId="12" fillId="0" borderId="2" xfId="0" applyFont="1" applyBorder="1" applyAlignment="1"/>
    <xf numFmtId="0" fontId="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 vertical="justify"/>
    </xf>
    <xf numFmtId="0" fontId="2" fillId="0" borderId="6" xfId="0" applyFont="1" applyBorder="1" applyAlignment="1">
      <alignment horizontal="center" vertical="justify"/>
    </xf>
    <xf numFmtId="164" fontId="2" fillId="0" borderId="3" xfId="0" applyNumberFormat="1" applyFont="1" applyBorder="1" applyAlignment="1">
      <alignment horizontal="right" vertical="justify" wrapText="1" shrinkToFit="1"/>
    </xf>
    <xf numFmtId="0" fontId="12" fillId="0" borderId="2" xfId="0" applyFont="1" applyBorder="1" applyAlignment="1">
      <alignment horizontal="right" vertical="justify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0" borderId="4" xfId="0" applyFont="1" applyBorder="1" applyAlignment="1">
      <alignment horizontal="left" vertical="justify" wrapText="1"/>
    </xf>
    <xf numFmtId="0" fontId="14" fillId="0" borderId="5" xfId="0" applyFont="1" applyBorder="1" applyAlignment="1">
      <alignment horizontal="left" vertical="justify"/>
    </xf>
    <xf numFmtId="0" fontId="14" fillId="0" borderId="6" xfId="0" applyFont="1" applyBorder="1" applyAlignment="1">
      <alignment horizontal="left" vertical="justify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14" fillId="0" borderId="5" xfId="0" applyFont="1" applyBorder="1" applyAlignment="1">
      <alignment horizontal="left" vertical="distributed"/>
    </xf>
    <xf numFmtId="0" fontId="14" fillId="0" borderId="6" xfId="0" applyFont="1" applyBorder="1" applyAlignment="1">
      <alignment horizontal="left" vertical="distributed"/>
    </xf>
    <xf numFmtId="49" fontId="4" fillId="0" borderId="1" xfId="0" applyNumberFormat="1" applyFont="1" applyBorder="1" applyAlignment="1">
      <alignment horizontal="left" vertical="distributed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left"/>
    </xf>
    <xf numFmtId="0" fontId="8" fillId="0" borderId="6" xfId="0" applyNumberFormat="1" applyFont="1" applyBorder="1" applyAlignment="1">
      <alignment horizontal="left"/>
    </xf>
    <xf numFmtId="0" fontId="6" fillId="0" borderId="5" xfId="0" applyFont="1" applyBorder="1" applyAlignment="1">
      <alignment horizontal="left" vertical="distributed" wrapText="1"/>
    </xf>
    <xf numFmtId="0" fontId="6" fillId="0" borderId="6" xfId="0" applyFont="1" applyBorder="1" applyAlignment="1">
      <alignment horizontal="left" vertical="distributed" wrapText="1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  <xf numFmtId="0" fontId="8" fillId="0" borderId="4" xfId="0" applyNumberFormat="1" applyFont="1" applyBorder="1" applyAlignment="1">
      <alignment horizontal="left" wrapText="1"/>
    </xf>
    <xf numFmtId="0" fontId="8" fillId="0" borderId="5" xfId="0" applyNumberFormat="1" applyFont="1" applyBorder="1" applyAlignment="1">
      <alignment horizontal="left" wrapText="1"/>
    </xf>
    <xf numFmtId="0" fontId="8" fillId="0" borderId="6" xfId="0" applyNumberFormat="1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3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justify"/>
    </xf>
    <xf numFmtId="0" fontId="17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4"/>
  <sheetViews>
    <sheetView tabSelected="1" zoomScale="85" zoomScaleNormal="85" workbookViewId="0">
      <selection activeCell="A2" sqref="A2:K2"/>
    </sheetView>
  </sheetViews>
  <sheetFormatPr defaultColWidth="9.140625" defaultRowHeight="15"/>
  <cols>
    <col min="1" max="1" width="12.140625" style="1" customWidth="1"/>
    <col min="2" max="3" width="9.140625" style="31"/>
    <col min="4" max="4" width="30.7109375" style="31" customWidth="1"/>
    <col min="5" max="5" width="6.140625" style="32" customWidth="1"/>
    <col min="6" max="6" width="8" style="32" customWidth="1"/>
    <col min="7" max="7" width="15.5703125" style="32" customWidth="1"/>
    <col min="8" max="8" width="8.85546875" style="32" customWidth="1"/>
    <col min="9" max="9" width="10" style="1" customWidth="1"/>
    <col min="10" max="10" width="10.42578125" style="1" customWidth="1"/>
    <col min="11" max="11" width="8.85546875" style="1" customWidth="1"/>
    <col min="12" max="16384" width="9.140625" style="1"/>
  </cols>
  <sheetData>
    <row r="1" spans="1:11">
      <c r="A1" s="206" t="s">
        <v>430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>
      <c r="A2" s="206" t="s">
        <v>436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5.6" customHeight="1">
      <c r="A4" s="209" t="s">
        <v>432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</row>
    <row r="5" spans="1:11" ht="18" customHeight="1">
      <c r="A5" s="209" t="s">
        <v>433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</row>
    <row r="6" spans="1:11" ht="15" customHeight="1">
      <c r="A6" s="166" t="s">
        <v>0</v>
      </c>
      <c r="B6" s="168" t="s">
        <v>1</v>
      </c>
      <c r="C6" s="169"/>
      <c r="D6" s="170"/>
      <c r="E6" s="174" t="s">
        <v>119</v>
      </c>
      <c r="F6" s="175"/>
      <c r="G6" s="175"/>
      <c r="H6" s="176"/>
      <c r="I6" s="177" t="s">
        <v>130</v>
      </c>
      <c r="J6" s="207" t="s">
        <v>434</v>
      </c>
      <c r="K6" s="207" t="s">
        <v>431</v>
      </c>
    </row>
    <row r="7" spans="1:11" ht="72" customHeight="1">
      <c r="A7" s="167"/>
      <c r="B7" s="171"/>
      <c r="C7" s="172"/>
      <c r="D7" s="173"/>
      <c r="E7" s="35" t="s">
        <v>124</v>
      </c>
      <c r="F7" s="35" t="s">
        <v>125</v>
      </c>
      <c r="G7" s="36" t="s">
        <v>2</v>
      </c>
      <c r="H7" s="35" t="s">
        <v>186</v>
      </c>
      <c r="I7" s="178"/>
      <c r="J7" s="208"/>
      <c r="K7" s="208"/>
    </row>
    <row r="8" spans="1:11" ht="30" customHeight="1">
      <c r="A8" s="2" t="s">
        <v>3</v>
      </c>
      <c r="B8" s="109" t="s">
        <v>4</v>
      </c>
      <c r="C8" s="109"/>
      <c r="D8" s="109"/>
      <c r="E8" s="2">
        <v>901</v>
      </c>
      <c r="F8" s="2"/>
      <c r="G8" s="2"/>
      <c r="H8" s="2"/>
      <c r="I8" s="25">
        <f>SUM(I9)</f>
        <v>5003.2999999999993</v>
      </c>
      <c r="J8" s="25">
        <f>SUM(J9)</f>
        <v>2655</v>
      </c>
      <c r="K8" s="86">
        <f>SUM(J8/I8)*100</f>
        <v>53.064977115104043</v>
      </c>
    </row>
    <row r="9" spans="1:11" ht="14.25" customHeight="1">
      <c r="A9" s="2" t="s">
        <v>5</v>
      </c>
      <c r="B9" s="109" t="s">
        <v>126</v>
      </c>
      <c r="C9" s="109"/>
      <c r="D9" s="109"/>
      <c r="E9" s="2">
        <v>901</v>
      </c>
      <c r="F9" s="3" t="s">
        <v>6</v>
      </c>
      <c r="G9" s="2"/>
      <c r="H9" s="2"/>
      <c r="I9" s="25">
        <f>SUM(I10+I16)</f>
        <v>5003.2999999999993</v>
      </c>
      <c r="J9" s="25">
        <f>SUM(J10+J16)</f>
        <v>2655</v>
      </c>
      <c r="K9" s="86">
        <f t="shared" ref="K9:K72" si="0">SUM(J9/I9)*100</f>
        <v>53.064977115104043</v>
      </c>
    </row>
    <row r="10" spans="1:11" s="4" customFormat="1" ht="48.6" customHeight="1">
      <c r="A10" s="16" t="s">
        <v>7</v>
      </c>
      <c r="B10" s="160" t="s">
        <v>8</v>
      </c>
      <c r="C10" s="160"/>
      <c r="D10" s="160"/>
      <c r="E10" s="16">
        <v>901</v>
      </c>
      <c r="F10" s="17" t="s">
        <v>9</v>
      </c>
      <c r="G10" s="16"/>
      <c r="H10" s="16"/>
      <c r="I10" s="26">
        <f>I11</f>
        <v>1246.5999999999999</v>
      </c>
      <c r="J10" s="26">
        <f>J11</f>
        <v>702.80000000000007</v>
      </c>
      <c r="K10" s="86">
        <f t="shared" si="0"/>
        <v>56.377346382159487</v>
      </c>
    </row>
    <row r="11" spans="1:11" s="5" customFormat="1" ht="49.5" customHeight="1">
      <c r="A11" s="12" t="s">
        <v>10</v>
      </c>
      <c r="B11" s="87" t="s">
        <v>173</v>
      </c>
      <c r="C11" s="179"/>
      <c r="D11" s="180"/>
      <c r="E11" s="12">
        <v>901</v>
      </c>
      <c r="F11" s="13" t="s">
        <v>9</v>
      </c>
      <c r="G11" s="13" t="s">
        <v>213</v>
      </c>
      <c r="H11" s="12"/>
      <c r="I11" s="19">
        <f>SUM(I12)</f>
        <v>1246.5999999999999</v>
      </c>
      <c r="J11" s="19">
        <f>SUM(J12)</f>
        <v>702.80000000000007</v>
      </c>
      <c r="K11" s="86">
        <f t="shared" si="0"/>
        <v>56.377346382159487</v>
      </c>
    </row>
    <row r="12" spans="1:11" s="5" customFormat="1" ht="96.75" customHeight="1">
      <c r="A12" s="6" t="s">
        <v>11</v>
      </c>
      <c r="B12" s="93" t="s">
        <v>148</v>
      </c>
      <c r="C12" s="94"/>
      <c r="D12" s="95"/>
      <c r="E12" s="12">
        <v>901</v>
      </c>
      <c r="F12" s="13" t="s">
        <v>9</v>
      </c>
      <c r="G12" s="13" t="s">
        <v>213</v>
      </c>
      <c r="H12" s="12">
        <v>100</v>
      </c>
      <c r="I12" s="19">
        <f>SUM(I13)</f>
        <v>1246.5999999999999</v>
      </c>
      <c r="J12" s="19">
        <f>SUM(J13)</f>
        <v>702.80000000000007</v>
      </c>
      <c r="K12" s="86">
        <f t="shared" si="0"/>
        <v>56.377346382159487</v>
      </c>
    </row>
    <row r="13" spans="1:11" s="5" customFormat="1" ht="32.25" customHeight="1">
      <c r="A13" s="6" t="s">
        <v>261</v>
      </c>
      <c r="B13" s="93" t="s">
        <v>426</v>
      </c>
      <c r="C13" s="104"/>
      <c r="D13" s="105"/>
      <c r="E13" s="12">
        <v>901</v>
      </c>
      <c r="F13" s="13" t="s">
        <v>9</v>
      </c>
      <c r="G13" s="13" t="s">
        <v>213</v>
      </c>
      <c r="H13" s="12">
        <v>120</v>
      </c>
      <c r="I13" s="19">
        <f>SUM(I14:I15)</f>
        <v>1246.5999999999999</v>
      </c>
      <c r="J13" s="19">
        <f>SUM(J14:J15)</f>
        <v>702.80000000000007</v>
      </c>
      <c r="K13" s="86">
        <f t="shared" si="0"/>
        <v>56.377346382159487</v>
      </c>
    </row>
    <row r="14" spans="1:11" s="5" customFormat="1" ht="32.25" customHeight="1">
      <c r="A14" s="6" t="s">
        <v>262</v>
      </c>
      <c r="B14" s="93" t="s">
        <v>382</v>
      </c>
      <c r="C14" s="104"/>
      <c r="D14" s="105"/>
      <c r="E14" s="12">
        <v>901</v>
      </c>
      <c r="F14" s="13" t="s">
        <v>9</v>
      </c>
      <c r="G14" s="13" t="s">
        <v>213</v>
      </c>
      <c r="H14" s="12">
        <v>121</v>
      </c>
      <c r="I14" s="19">
        <v>980.2</v>
      </c>
      <c r="J14" s="78">
        <v>540.70000000000005</v>
      </c>
      <c r="K14" s="86">
        <f t="shared" si="0"/>
        <v>55.162211793511531</v>
      </c>
    </row>
    <row r="15" spans="1:11" s="5" customFormat="1" ht="63.75" customHeight="1">
      <c r="A15" s="6" t="s">
        <v>263</v>
      </c>
      <c r="B15" s="93" t="s">
        <v>383</v>
      </c>
      <c r="C15" s="104"/>
      <c r="D15" s="105"/>
      <c r="E15" s="12">
        <v>901</v>
      </c>
      <c r="F15" s="13" t="s">
        <v>9</v>
      </c>
      <c r="G15" s="13" t="s">
        <v>213</v>
      </c>
      <c r="H15" s="12">
        <v>129</v>
      </c>
      <c r="I15" s="19">
        <v>266.39999999999998</v>
      </c>
      <c r="J15" s="78">
        <v>162.1</v>
      </c>
      <c r="K15" s="86">
        <f t="shared" si="0"/>
        <v>60.848348348348345</v>
      </c>
    </row>
    <row r="16" spans="1:11" ht="79.5" customHeight="1">
      <c r="A16" s="2" t="s">
        <v>12</v>
      </c>
      <c r="B16" s="160" t="s">
        <v>13</v>
      </c>
      <c r="C16" s="160"/>
      <c r="D16" s="160"/>
      <c r="E16" s="2">
        <v>901</v>
      </c>
      <c r="F16" s="3" t="s">
        <v>14</v>
      </c>
      <c r="G16" s="6"/>
      <c r="H16" s="6"/>
      <c r="I16" s="25">
        <f>SUM(I17+I23)</f>
        <v>3756.7</v>
      </c>
      <c r="J16" s="25">
        <f>SUM(J17+J23)</f>
        <v>1952.1999999999998</v>
      </c>
      <c r="K16" s="86">
        <f t="shared" si="0"/>
        <v>51.965821066361428</v>
      </c>
    </row>
    <row r="17" spans="1:18" s="5" customFormat="1" ht="48.75" customHeight="1">
      <c r="A17" s="12" t="s">
        <v>15</v>
      </c>
      <c r="B17" s="87" t="s">
        <v>152</v>
      </c>
      <c r="C17" s="88"/>
      <c r="D17" s="89"/>
      <c r="E17" s="12">
        <v>901</v>
      </c>
      <c r="F17" s="13" t="s">
        <v>14</v>
      </c>
      <c r="G17" s="13" t="s">
        <v>214</v>
      </c>
      <c r="H17" s="12"/>
      <c r="I17" s="19">
        <f>SUM(I18)</f>
        <v>1353.5</v>
      </c>
      <c r="J17" s="19">
        <f>SUM(J18)</f>
        <v>703.6</v>
      </c>
      <c r="K17" s="86">
        <f t="shared" si="0"/>
        <v>51.983745844107865</v>
      </c>
    </row>
    <row r="18" spans="1:18" ht="95.25" customHeight="1">
      <c r="A18" s="6" t="s">
        <v>16</v>
      </c>
      <c r="B18" s="93" t="s">
        <v>148</v>
      </c>
      <c r="C18" s="94"/>
      <c r="D18" s="95"/>
      <c r="E18" s="6">
        <v>901</v>
      </c>
      <c r="F18" s="7" t="s">
        <v>14</v>
      </c>
      <c r="G18" s="7" t="s">
        <v>214</v>
      </c>
      <c r="H18" s="6">
        <v>100</v>
      </c>
      <c r="I18" s="15">
        <f>SUM(I19)</f>
        <v>1353.5</v>
      </c>
      <c r="J18" s="15">
        <f>SUM(J19)</f>
        <v>703.6</v>
      </c>
      <c r="K18" s="86">
        <f t="shared" si="0"/>
        <v>51.983745844107865</v>
      </c>
    </row>
    <row r="19" spans="1:18" ht="33.75" customHeight="1">
      <c r="A19" s="6" t="s">
        <v>264</v>
      </c>
      <c r="B19" s="93" t="s">
        <v>426</v>
      </c>
      <c r="C19" s="104"/>
      <c r="D19" s="105"/>
      <c r="E19" s="6">
        <v>901</v>
      </c>
      <c r="F19" s="7" t="s">
        <v>14</v>
      </c>
      <c r="G19" s="7" t="s">
        <v>214</v>
      </c>
      <c r="H19" s="6">
        <v>120</v>
      </c>
      <c r="I19" s="15">
        <f>SUM(I20:I22)</f>
        <v>1353.5</v>
      </c>
      <c r="J19" s="15">
        <f>SUM(J20:J22)</f>
        <v>703.6</v>
      </c>
      <c r="K19" s="86">
        <f t="shared" si="0"/>
        <v>51.983745844107865</v>
      </c>
    </row>
    <row r="20" spans="1:18" ht="33.75" customHeight="1">
      <c r="A20" s="6" t="s">
        <v>265</v>
      </c>
      <c r="B20" s="93" t="s">
        <v>382</v>
      </c>
      <c r="C20" s="104"/>
      <c r="D20" s="105"/>
      <c r="E20" s="6">
        <v>901</v>
      </c>
      <c r="F20" s="7" t="s">
        <v>14</v>
      </c>
      <c r="G20" s="7" t="s">
        <v>214</v>
      </c>
      <c r="H20" s="6">
        <v>121</v>
      </c>
      <c r="I20" s="15">
        <v>829.4</v>
      </c>
      <c r="J20" s="77">
        <v>434.7</v>
      </c>
      <c r="K20" s="86">
        <f t="shared" si="0"/>
        <v>52.411381721726549</v>
      </c>
      <c r="R20" s="1" t="s">
        <v>435</v>
      </c>
    </row>
    <row r="21" spans="1:18" ht="81" customHeight="1">
      <c r="A21" s="6" t="s">
        <v>266</v>
      </c>
      <c r="B21" s="93" t="s">
        <v>384</v>
      </c>
      <c r="C21" s="104"/>
      <c r="D21" s="105"/>
      <c r="E21" s="6">
        <v>901</v>
      </c>
      <c r="F21" s="7" t="s">
        <v>14</v>
      </c>
      <c r="G21" s="7" t="s">
        <v>214</v>
      </c>
      <c r="H21" s="6">
        <v>123</v>
      </c>
      <c r="I21" s="15">
        <v>280.8</v>
      </c>
      <c r="J21" s="77">
        <v>140.4</v>
      </c>
      <c r="K21" s="86">
        <f t="shared" si="0"/>
        <v>50</v>
      </c>
    </row>
    <row r="22" spans="1:18" ht="66" customHeight="1">
      <c r="A22" s="6" t="s">
        <v>267</v>
      </c>
      <c r="B22" s="93" t="s">
        <v>383</v>
      </c>
      <c r="C22" s="104"/>
      <c r="D22" s="105"/>
      <c r="E22" s="6">
        <v>901</v>
      </c>
      <c r="F22" s="7" t="s">
        <v>14</v>
      </c>
      <c r="G22" s="7" t="s">
        <v>214</v>
      </c>
      <c r="H22" s="6">
        <v>129</v>
      </c>
      <c r="I22" s="15">
        <v>243.3</v>
      </c>
      <c r="J22" s="77">
        <v>128.5</v>
      </c>
      <c r="K22" s="86">
        <f t="shared" si="0"/>
        <v>52.815454171804355</v>
      </c>
    </row>
    <row r="23" spans="1:18" s="5" customFormat="1" ht="47.25" customHeight="1">
      <c r="A23" s="12" t="s">
        <v>17</v>
      </c>
      <c r="B23" s="87" t="s">
        <v>153</v>
      </c>
      <c r="C23" s="88"/>
      <c r="D23" s="89"/>
      <c r="E23" s="12">
        <v>901</v>
      </c>
      <c r="F23" s="13" t="s">
        <v>14</v>
      </c>
      <c r="G23" s="13" t="s">
        <v>215</v>
      </c>
      <c r="H23" s="12"/>
      <c r="I23" s="19">
        <f>I24+ I29</f>
        <v>2403.1999999999998</v>
      </c>
      <c r="J23" s="19">
        <f>J24+ J29</f>
        <v>1248.5999999999999</v>
      </c>
      <c r="K23" s="86">
        <f t="shared" si="0"/>
        <v>51.955725699067912</v>
      </c>
    </row>
    <row r="24" spans="1:18" ht="100.5" customHeight="1">
      <c r="A24" s="6" t="s">
        <v>18</v>
      </c>
      <c r="B24" s="93" t="s">
        <v>148</v>
      </c>
      <c r="C24" s="94"/>
      <c r="D24" s="95"/>
      <c r="E24" s="6">
        <v>901</v>
      </c>
      <c r="F24" s="7" t="s">
        <v>14</v>
      </c>
      <c r="G24" s="7" t="s">
        <v>215</v>
      </c>
      <c r="H24" s="6">
        <v>100</v>
      </c>
      <c r="I24" s="15">
        <f>SUM(I25)</f>
        <v>2307.1</v>
      </c>
      <c r="J24" s="15">
        <f>SUM(J25)</f>
        <v>1217.5</v>
      </c>
      <c r="K24" s="86">
        <f t="shared" si="0"/>
        <v>52.771878115382954</v>
      </c>
    </row>
    <row r="25" spans="1:18" ht="33.75" customHeight="1">
      <c r="A25" s="6" t="s">
        <v>268</v>
      </c>
      <c r="B25" s="93" t="s">
        <v>426</v>
      </c>
      <c r="C25" s="104"/>
      <c r="D25" s="105"/>
      <c r="E25" s="6">
        <v>901</v>
      </c>
      <c r="F25" s="7" t="s">
        <v>14</v>
      </c>
      <c r="G25" s="7" t="s">
        <v>215</v>
      </c>
      <c r="H25" s="6">
        <v>120</v>
      </c>
      <c r="I25" s="15">
        <f>SUM(I26:I28)</f>
        <v>2307.1</v>
      </c>
      <c r="J25" s="15">
        <f>SUM(J26:J28)</f>
        <v>1217.5</v>
      </c>
      <c r="K25" s="86">
        <f t="shared" si="0"/>
        <v>52.771878115382954</v>
      </c>
    </row>
    <row r="26" spans="1:18" ht="32.25" customHeight="1">
      <c r="A26" s="6" t="s">
        <v>269</v>
      </c>
      <c r="B26" s="93" t="s">
        <v>382</v>
      </c>
      <c r="C26" s="104"/>
      <c r="D26" s="105"/>
      <c r="E26" s="6">
        <v>901</v>
      </c>
      <c r="F26" s="7" t="s">
        <v>14</v>
      </c>
      <c r="G26" s="7" t="s">
        <v>215</v>
      </c>
      <c r="H26" s="6">
        <v>121</v>
      </c>
      <c r="I26" s="15">
        <v>1771.9</v>
      </c>
      <c r="J26" s="77">
        <v>908.4</v>
      </c>
      <c r="K26" s="86">
        <f t="shared" si="0"/>
        <v>51.267001523788025</v>
      </c>
    </row>
    <row r="27" spans="1:18" ht="49.5" customHeight="1">
      <c r="A27" s="6" t="s">
        <v>270</v>
      </c>
      <c r="B27" s="93" t="s">
        <v>385</v>
      </c>
      <c r="C27" s="104"/>
      <c r="D27" s="105"/>
      <c r="E27" s="6">
        <v>901</v>
      </c>
      <c r="F27" s="7" t="s">
        <v>14</v>
      </c>
      <c r="G27" s="7" t="s">
        <v>215</v>
      </c>
      <c r="H27" s="6">
        <v>122</v>
      </c>
      <c r="I27" s="15">
        <v>0.6</v>
      </c>
      <c r="J27" s="77">
        <v>0.3</v>
      </c>
      <c r="K27" s="86">
        <f t="shared" si="0"/>
        <v>50</v>
      </c>
    </row>
    <row r="28" spans="1:18" ht="64.5" customHeight="1">
      <c r="A28" s="6" t="s">
        <v>271</v>
      </c>
      <c r="B28" s="93" t="s">
        <v>383</v>
      </c>
      <c r="C28" s="104"/>
      <c r="D28" s="105"/>
      <c r="E28" s="6">
        <v>901</v>
      </c>
      <c r="F28" s="7" t="s">
        <v>14</v>
      </c>
      <c r="G28" s="7" t="s">
        <v>215</v>
      </c>
      <c r="H28" s="6">
        <v>129</v>
      </c>
      <c r="I28" s="15">
        <v>534.6</v>
      </c>
      <c r="J28" s="77">
        <v>308.8</v>
      </c>
      <c r="K28" s="86">
        <f t="shared" si="0"/>
        <v>57.762813318368877</v>
      </c>
    </row>
    <row r="29" spans="1:18" ht="34.5" customHeight="1">
      <c r="A29" s="6" t="s">
        <v>158</v>
      </c>
      <c r="B29" s="93" t="s">
        <v>183</v>
      </c>
      <c r="C29" s="104"/>
      <c r="D29" s="105"/>
      <c r="E29" s="6">
        <v>901</v>
      </c>
      <c r="F29" s="7" t="s">
        <v>14</v>
      </c>
      <c r="G29" s="7" t="s">
        <v>215</v>
      </c>
      <c r="H29" s="6">
        <v>200</v>
      </c>
      <c r="I29" s="15">
        <f>SUM(I30)</f>
        <v>96.1</v>
      </c>
      <c r="J29" s="15">
        <f>SUM(J30)</f>
        <v>31.1</v>
      </c>
      <c r="K29" s="86">
        <f t="shared" si="0"/>
        <v>32.36212278876171</v>
      </c>
    </row>
    <row r="30" spans="1:18" ht="47.25" customHeight="1">
      <c r="A30" s="6" t="s">
        <v>274</v>
      </c>
      <c r="B30" s="93" t="s">
        <v>386</v>
      </c>
      <c r="C30" s="104"/>
      <c r="D30" s="105"/>
      <c r="E30" s="6">
        <v>901</v>
      </c>
      <c r="F30" s="7" t="s">
        <v>14</v>
      </c>
      <c r="G30" s="7" t="s">
        <v>215</v>
      </c>
      <c r="H30" s="6">
        <v>240</v>
      </c>
      <c r="I30" s="15">
        <f>SUM(I31)</f>
        <v>96.1</v>
      </c>
      <c r="J30" s="15">
        <f>SUM(J31)</f>
        <v>31.1</v>
      </c>
      <c r="K30" s="86">
        <f t="shared" si="0"/>
        <v>32.36212278876171</v>
      </c>
    </row>
    <row r="31" spans="1:18" ht="49.5" customHeight="1">
      <c r="A31" s="6" t="s">
        <v>275</v>
      </c>
      <c r="B31" s="93" t="s">
        <v>387</v>
      </c>
      <c r="C31" s="104"/>
      <c r="D31" s="105"/>
      <c r="E31" s="6">
        <v>901</v>
      </c>
      <c r="F31" s="7" t="s">
        <v>14</v>
      </c>
      <c r="G31" s="7" t="s">
        <v>215</v>
      </c>
      <c r="H31" s="6">
        <v>244</v>
      </c>
      <c r="I31" s="15">
        <v>96.1</v>
      </c>
      <c r="J31" s="77">
        <v>31.1</v>
      </c>
      <c r="K31" s="86">
        <f t="shared" si="0"/>
        <v>32.36212278876171</v>
      </c>
    </row>
    <row r="32" spans="1:18" s="8" customFormat="1" ht="47.25" customHeight="1">
      <c r="A32" s="2" t="s">
        <v>21</v>
      </c>
      <c r="B32" s="136" t="s">
        <v>388</v>
      </c>
      <c r="C32" s="151"/>
      <c r="D32" s="152"/>
      <c r="E32" s="2">
        <v>984</v>
      </c>
      <c r="F32" s="3"/>
      <c r="G32" s="3"/>
      <c r="H32" s="2"/>
      <c r="I32" s="25">
        <f>SUM(I33+I109+I119+I137+I182+I188+I211+I233+I248+I263)</f>
        <v>361148.60000000003</v>
      </c>
      <c r="J32" s="25">
        <f>SUM(J33+J109+J119+J137+J182+J188+J211+J233+J248+J263)</f>
        <v>125555.9</v>
      </c>
      <c r="K32" s="86">
        <f t="shared" si="0"/>
        <v>34.765716937570843</v>
      </c>
    </row>
    <row r="33" spans="1:11" s="8" customFormat="1" ht="18" customHeight="1">
      <c r="A33" s="2" t="s">
        <v>5</v>
      </c>
      <c r="B33" s="136" t="s">
        <v>126</v>
      </c>
      <c r="C33" s="151"/>
      <c r="D33" s="152"/>
      <c r="E33" s="2">
        <v>984</v>
      </c>
      <c r="F33" s="3" t="s">
        <v>6</v>
      </c>
      <c r="G33" s="3"/>
      <c r="H33" s="2"/>
      <c r="I33" s="25">
        <f>SUM(I34+I61+I65)</f>
        <v>33403.300000000003</v>
      </c>
      <c r="J33" s="25">
        <f>SUM(J34+J61+J65)</f>
        <v>17309.900000000001</v>
      </c>
      <c r="K33" s="86">
        <f t="shared" si="0"/>
        <v>51.820927872395842</v>
      </c>
    </row>
    <row r="34" spans="1:11" s="5" customFormat="1" ht="78.75" customHeight="1">
      <c r="A34" s="16" t="s">
        <v>7</v>
      </c>
      <c r="B34" s="90" t="s">
        <v>116</v>
      </c>
      <c r="C34" s="91"/>
      <c r="D34" s="92"/>
      <c r="E34" s="16">
        <v>984</v>
      </c>
      <c r="F34" s="17" t="s">
        <v>22</v>
      </c>
      <c r="G34" s="12"/>
      <c r="H34" s="12"/>
      <c r="I34" s="26">
        <f>SUM(I35+I48+I57)</f>
        <v>26707.7</v>
      </c>
      <c r="J34" s="26">
        <f>SUM(J35+J48+J57)</f>
        <v>13896.2</v>
      </c>
      <c r="K34" s="86">
        <f t="shared" si="0"/>
        <v>52.030687779179786</v>
      </c>
    </row>
    <row r="35" spans="1:11" s="5" customFormat="1" ht="46.5" customHeight="1">
      <c r="A35" s="11" t="s">
        <v>10</v>
      </c>
      <c r="B35" s="87" t="s">
        <v>154</v>
      </c>
      <c r="C35" s="88"/>
      <c r="D35" s="89"/>
      <c r="E35" s="12">
        <v>984</v>
      </c>
      <c r="F35" s="13" t="s">
        <v>22</v>
      </c>
      <c r="G35" s="13" t="s">
        <v>216</v>
      </c>
      <c r="H35" s="12"/>
      <c r="I35" s="19">
        <f>SUM(I36+I41+I44)</f>
        <v>21901.9</v>
      </c>
      <c r="J35" s="19">
        <f>SUM(J36+J41+J44)</f>
        <v>11612.7</v>
      </c>
      <c r="K35" s="86">
        <f t="shared" si="0"/>
        <v>53.021427364749172</v>
      </c>
    </row>
    <row r="36" spans="1:11" ht="95.25" customHeight="1">
      <c r="A36" s="10" t="s">
        <v>11</v>
      </c>
      <c r="B36" s="93" t="s">
        <v>148</v>
      </c>
      <c r="C36" s="94"/>
      <c r="D36" s="95"/>
      <c r="E36" s="6">
        <v>984</v>
      </c>
      <c r="F36" s="7" t="s">
        <v>22</v>
      </c>
      <c r="G36" s="7" t="s">
        <v>216</v>
      </c>
      <c r="H36" s="6">
        <v>100</v>
      </c>
      <c r="I36" s="15">
        <f>SUM(I37)</f>
        <v>18867.7</v>
      </c>
      <c r="J36" s="15">
        <f>SUM(J37)</f>
        <v>9775</v>
      </c>
      <c r="K36" s="86">
        <f t="shared" si="0"/>
        <v>51.808116516586544</v>
      </c>
    </row>
    <row r="37" spans="1:11" ht="32.25" customHeight="1">
      <c r="A37" s="10" t="s">
        <v>261</v>
      </c>
      <c r="B37" s="93" t="s">
        <v>426</v>
      </c>
      <c r="C37" s="104"/>
      <c r="D37" s="105"/>
      <c r="E37" s="6">
        <v>984</v>
      </c>
      <c r="F37" s="7" t="s">
        <v>22</v>
      </c>
      <c r="G37" s="7" t="s">
        <v>216</v>
      </c>
      <c r="H37" s="6">
        <v>120</v>
      </c>
      <c r="I37" s="15">
        <f>SUM(I38:I40)</f>
        <v>18867.7</v>
      </c>
      <c r="J37" s="15">
        <f>SUM(J38:J40)</f>
        <v>9775</v>
      </c>
      <c r="K37" s="86">
        <f t="shared" si="0"/>
        <v>51.808116516586544</v>
      </c>
    </row>
    <row r="38" spans="1:11" ht="34.5" customHeight="1">
      <c r="A38" s="10" t="s">
        <v>262</v>
      </c>
      <c r="B38" s="93" t="s">
        <v>382</v>
      </c>
      <c r="C38" s="104"/>
      <c r="D38" s="105"/>
      <c r="E38" s="6">
        <v>984</v>
      </c>
      <c r="F38" s="7" t="s">
        <v>22</v>
      </c>
      <c r="G38" s="7" t="s">
        <v>216</v>
      </c>
      <c r="H38" s="6">
        <v>121</v>
      </c>
      <c r="I38" s="15">
        <v>14516.9</v>
      </c>
      <c r="J38" s="77">
        <v>7399.1</v>
      </c>
      <c r="K38" s="86">
        <f t="shared" si="0"/>
        <v>50.968870764419407</v>
      </c>
    </row>
    <row r="39" spans="1:11" ht="47.25" customHeight="1">
      <c r="A39" s="10" t="s">
        <v>263</v>
      </c>
      <c r="B39" s="93" t="s">
        <v>385</v>
      </c>
      <c r="C39" s="104"/>
      <c r="D39" s="105"/>
      <c r="E39" s="6">
        <v>984</v>
      </c>
      <c r="F39" s="7" t="s">
        <v>22</v>
      </c>
      <c r="G39" s="7" t="s">
        <v>216</v>
      </c>
      <c r="H39" s="6">
        <v>122</v>
      </c>
      <c r="I39" s="15">
        <v>0.6</v>
      </c>
      <c r="J39" s="77">
        <v>0.3</v>
      </c>
      <c r="K39" s="86">
        <f t="shared" si="0"/>
        <v>50</v>
      </c>
    </row>
    <row r="40" spans="1:11" ht="64.5" customHeight="1">
      <c r="A40" s="10" t="s">
        <v>276</v>
      </c>
      <c r="B40" s="93" t="s">
        <v>383</v>
      </c>
      <c r="C40" s="104"/>
      <c r="D40" s="105"/>
      <c r="E40" s="6">
        <v>984</v>
      </c>
      <c r="F40" s="7" t="s">
        <v>22</v>
      </c>
      <c r="G40" s="7" t="s">
        <v>216</v>
      </c>
      <c r="H40" s="6">
        <v>129</v>
      </c>
      <c r="I40" s="15">
        <v>4350.2</v>
      </c>
      <c r="J40" s="77">
        <v>2375.6</v>
      </c>
      <c r="K40" s="86">
        <f t="shared" si="0"/>
        <v>54.608983495011721</v>
      </c>
    </row>
    <row r="41" spans="1:11" ht="33" customHeight="1">
      <c r="A41" s="10" t="s">
        <v>120</v>
      </c>
      <c r="B41" s="93" t="s">
        <v>183</v>
      </c>
      <c r="C41" s="104"/>
      <c r="D41" s="105"/>
      <c r="E41" s="6">
        <v>984</v>
      </c>
      <c r="F41" s="7" t="s">
        <v>22</v>
      </c>
      <c r="G41" s="7" t="s">
        <v>216</v>
      </c>
      <c r="H41" s="6">
        <v>200</v>
      </c>
      <c r="I41" s="15">
        <f>SUM(I42)</f>
        <v>3005.5</v>
      </c>
      <c r="J41" s="15">
        <f>SUM(J42)</f>
        <v>1837.7</v>
      </c>
      <c r="K41" s="86">
        <f t="shared" si="0"/>
        <v>61.144568291465653</v>
      </c>
    </row>
    <row r="42" spans="1:11" ht="46.5" customHeight="1">
      <c r="A42" s="10" t="s">
        <v>277</v>
      </c>
      <c r="B42" s="93" t="s">
        <v>386</v>
      </c>
      <c r="C42" s="104"/>
      <c r="D42" s="105"/>
      <c r="E42" s="6">
        <v>984</v>
      </c>
      <c r="F42" s="7" t="s">
        <v>22</v>
      </c>
      <c r="G42" s="7" t="s">
        <v>216</v>
      </c>
      <c r="H42" s="6">
        <v>240</v>
      </c>
      <c r="I42" s="15">
        <f>SUM(I43)</f>
        <v>3005.5</v>
      </c>
      <c r="J42" s="15">
        <f>SUM(J43)</f>
        <v>1837.7</v>
      </c>
      <c r="K42" s="86">
        <f t="shared" si="0"/>
        <v>61.144568291465653</v>
      </c>
    </row>
    <row r="43" spans="1:11" ht="48.75" customHeight="1">
      <c r="A43" s="10" t="s">
        <v>278</v>
      </c>
      <c r="B43" s="93" t="s">
        <v>273</v>
      </c>
      <c r="C43" s="104"/>
      <c r="D43" s="105"/>
      <c r="E43" s="6">
        <v>984</v>
      </c>
      <c r="F43" s="7" t="s">
        <v>22</v>
      </c>
      <c r="G43" s="7" t="s">
        <v>216</v>
      </c>
      <c r="H43" s="6">
        <v>244</v>
      </c>
      <c r="I43" s="15">
        <v>3005.5</v>
      </c>
      <c r="J43" s="79">
        <v>1837.7</v>
      </c>
      <c r="K43" s="86">
        <f t="shared" si="0"/>
        <v>61.144568291465653</v>
      </c>
    </row>
    <row r="44" spans="1:11" ht="20.45" customHeight="1">
      <c r="A44" s="10" t="s">
        <v>141</v>
      </c>
      <c r="B44" s="193" t="s">
        <v>145</v>
      </c>
      <c r="C44" s="194"/>
      <c r="D44" s="195"/>
      <c r="E44" s="6">
        <v>984</v>
      </c>
      <c r="F44" s="7" t="s">
        <v>22</v>
      </c>
      <c r="G44" s="7" t="s">
        <v>216</v>
      </c>
      <c r="H44" s="6">
        <v>800</v>
      </c>
      <c r="I44" s="15">
        <f>SUM(I45)</f>
        <v>28.7</v>
      </c>
      <c r="J44" s="15">
        <f>SUM(J45)</f>
        <v>0</v>
      </c>
      <c r="K44" s="86">
        <f t="shared" si="0"/>
        <v>0</v>
      </c>
    </row>
    <row r="45" spans="1:11" ht="18" customHeight="1">
      <c r="A45" s="10" t="s">
        <v>280</v>
      </c>
      <c r="B45" s="193" t="s">
        <v>389</v>
      </c>
      <c r="C45" s="194"/>
      <c r="D45" s="195"/>
      <c r="E45" s="6">
        <v>984</v>
      </c>
      <c r="F45" s="7" t="s">
        <v>22</v>
      </c>
      <c r="G45" s="7" t="s">
        <v>216</v>
      </c>
      <c r="H45" s="6">
        <v>850</v>
      </c>
      <c r="I45" s="15">
        <f>SUM(I46:I47)</f>
        <v>28.7</v>
      </c>
      <c r="J45" s="15">
        <f>SUM(J46:J47)</f>
        <v>0</v>
      </c>
      <c r="K45" s="86">
        <f t="shared" si="0"/>
        <v>0</v>
      </c>
    </row>
    <row r="46" spans="1:11" ht="33" customHeight="1">
      <c r="A46" s="10" t="s">
        <v>282</v>
      </c>
      <c r="B46" s="203" t="s">
        <v>381</v>
      </c>
      <c r="C46" s="204"/>
      <c r="D46" s="205"/>
      <c r="E46" s="6">
        <v>984</v>
      </c>
      <c r="F46" s="7" t="s">
        <v>22</v>
      </c>
      <c r="G46" s="7" t="s">
        <v>216</v>
      </c>
      <c r="H46" s="6">
        <v>851</v>
      </c>
      <c r="I46" s="15">
        <v>20</v>
      </c>
      <c r="J46" s="81">
        <v>0</v>
      </c>
      <c r="K46" s="86">
        <f t="shared" si="0"/>
        <v>0</v>
      </c>
    </row>
    <row r="47" spans="1:11" ht="19.149999999999999" customHeight="1">
      <c r="A47" s="10" t="s">
        <v>281</v>
      </c>
      <c r="B47" s="193" t="s">
        <v>390</v>
      </c>
      <c r="C47" s="194"/>
      <c r="D47" s="195"/>
      <c r="E47" s="6">
        <v>984</v>
      </c>
      <c r="F47" s="7" t="s">
        <v>22</v>
      </c>
      <c r="G47" s="7" t="s">
        <v>216</v>
      </c>
      <c r="H47" s="6">
        <v>852</v>
      </c>
      <c r="I47" s="15">
        <v>8.6999999999999993</v>
      </c>
      <c r="J47" s="81">
        <v>0</v>
      </c>
      <c r="K47" s="86">
        <f t="shared" si="0"/>
        <v>0</v>
      </c>
    </row>
    <row r="48" spans="1:11" s="62" customFormat="1" ht="80.25" customHeight="1">
      <c r="A48" s="64" t="s">
        <v>23</v>
      </c>
      <c r="B48" s="200" t="s">
        <v>256</v>
      </c>
      <c r="C48" s="201"/>
      <c r="D48" s="202"/>
      <c r="E48" s="52">
        <v>984</v>
      </c>
      <c r="F48" s="53" t="s">
        <v>22</v>
      </c>
      <c r="G48" s="57" t="s">
        <v>244</v>
      </c>
      <c r="H48" s="52"/>
      <c r="I48" s="54">
        <f>SUM(I49+I54)</f>
        <v>4799.7999999999993</v>
      </c>
      <c r="J48" s="54">
        <f>SUM(J49+J54)</f>
        <v>2277.5</v>
      </c>
      <c r="K48" s="86">
        <f t="shared" si="0"/>
        <v>47.449893745572744</v>
      </c>
    </row>
    <row r="49" spans="1:11" s="62" customFormat="1" ht="94.5" customHeight="1">
      <c r="A49" s="66" t="s">
        <v>118</v>
      </c>
      <c r="B49" s="106" t="s">
        <v>148</v>
      </c>
      <c r="C49" s="122"/>
      <c r="D49" s="123"/>
      <c r="E49" s="52">
        <v>984</v>
      </c>
      <c r="F49" s="53" t="s">
        <v>22</v>
      </c>
      <c r="G49" s="53" t="s">
        <v>244</v>
      </c>
      <c r="H49" s="52">
        <v>100</v>
      </c>
      <c r="I49" s="54">
        <f>SUM(I50)</f>
        <v>4466.7999999999993</v>
      </c>
      <c r="J49" s="54">
        <f>SUM(J50)</f>
        <v>2219.5</v>
      </c>
      <c r="K49" s="86">
        <f t="shared" si="0"/>
        <v>49.688815259245999</v>
      </c>
    </row>
    <row r="50" spans="1:11" s="62" customFormat="1" ht="33" customHeight="1">
      <c r="A50" s="66" t="s">
        <v>283</v>
      </c>
      <c r="B50" s="106" t="s">
        <v>426</v>
      </c>
      <c r="C50" s="107"/>
      <c r="D50" s="108"/>
      <c r="E50" s="52">
        <v>984</v>
      </c>
      <c r="F50" s="53" t="s">
        <v>22</v>
      </c>
      <c r="G50" s="53" t="s">
        <v>244</v>
      </c>
      <c r="H50" s="52">
        <v>120</v>
      </c>
      <c r="I50" s="54">
        <f>SUM(I51:I53)</f>
        <v>4466.7999999999993</v>
      </c>
      <c r="J50" s="54">
        <f>SUM(J51:J53)</f>
        <v>2219.5</v>
      </c>
      <c r="K50" s="86">
        <f t="shared" si="0"/>
        <v>49.688815259245999</v>
      </c>
    </row>
    <row r="51" spans="1:11" s="62" customFormat="1" ht="32.450000000000003" customHeight="1">
      <c r="A51" s="66" t="s">
        <v>284</v>
      </c>
      <c r="B51" s="106" t="s">
        <v>382</v>
      </c>
      <c r="C51" s="107"/>
      <c r="D51" s="108"/>
      <c r="E51" s="52">
        <v>984</v>
      </c>
      <c r="F51" s="53" t="s">
        <v>22</v>
      </c>
      <c r="G51" s="53" t="s">
        <v>244</v>
      </c>
      <c r="H51" s="52">
        <v>121</v>
      </c>
      <c r="I51" s="54">
        <v>3430.7</v>
      </c>
      <c r="J51" s="82">
        <v>1599</v>
      </c>
      <c r="K51" s="86">
        <f t="shared" si="0"/>
        <v>46.608563849943167</v>
      </c>
    </row>
    <row r="52" spans="1:11" s="62" customFormat="1" ht="47.25" customHeight="1">
      <c r="A52" s="66" t="s">
        <v>285</v>
      </c>
      <c r="B52" s="106" t="s">
        <v>385</v>
      </c>
      <c r="C52" s="107"/>
      <c r="D52" s="108"/>
      <c r="E52" s="52">
        <v>984</v>
      </c>
      <c r="F52" s="53" t="s">
        <v>22</v>
      </c>
      <c r="G52" s="53" t="s">
        <v>244</v>
      </c>
      <c r="H52" s="52">
        <v>122</v>
      </c>
      <c r="I52" s="54">
        <v>1</v>
      </c>
      <c r="J52" s="79">
        <v>0.6</v>
      </c>
      <c r="K52" s="86">
        <f t="shared" si="0"/>
        <v>60</v>
      </c>
    </row>
    <row r="53" spans="1:11" s="62" customFormat="1" ht="63.75" customHeight="1">
      <c r="A53" s="66" t="s">
        <v>286</v>
      </c>
      <c r="B53" s="106" t="s">
        <v>383</v>
      </c>
      <c r="C53" s="107"/>
      <c r="D53" s="108"/>
      <c r="E53" s="52">
        <v>984</v>
      </c>
      <c r="F53" s="53" t="s">
        <v>22</v>
      </c>
      <c r="G53" s="53" t="s">
        <v>244</v>
      </c>
      <c r="H53" s="52">
        <v>129</v>
      </c>
      <c r="I53" s="54">
        <v>1035.0999999999999</v>
      </c>
      <c r="J53" s="79">
        <v>619.9</v>
      </c>
      <c r="K53" s="86">
        <f t="shared" si="0"/>
        <v>59.887933532991987</v>
      </c>
    </row>
    <row r="54" spans="1:11" s="62" customFormat="1" ht="31.5" customHeight="1">
      <c r="A54" s="64" t="s">
        <v>190</v>
      </c>
      <c r="B54" s="106" t="s">
        <v>183</v>
      </c>
      <c r="C54" s="122"/>
      <c r="D54" s="123"/>
      <c r="E54" s="52">
        <v>984</v>
      </c>
      <c r="F54" s="53" t="s">
        <v>22</v>
      </c>
      <c r="G54" s="53" t="s">
        <v>244</v>
      </c>
      <c r="H54" s="52">
        <v>200</v>
      </c>
      <c r="I54" s="54">
        <f>SUM(I55)</f>
        <v>333</v>
      </c>
      <c r="J54" s="54">
        <f>SUM(J55)</f>
        <v>58</v>
      </c>
      <c r="K54" s="86">
        <f t="shared" si="0"/>
        <v>17.417417417417415</v>
      </c>
    </row>
    <row r="55" spans="1:11" s="62" customFormat="1" ht="47.25" customHeight="1">
      <c r="A55" s="64" t="s">
        <v>287</v>
      </c>
      <c r="B55" s="106" t="s">
        <v>386</v>
      </c>
      <c r="C55" s="107"/>
      <c r="D55" s="108"/>
      <c r="E55" s="52">
        <v>984</v>
      </c>
      <c r="F55" s="53" t="s">
        <v>22</v>
      </c>
      <c r="G55" s="53" t="s">
        <v>244</v>
      </c>
      <c r="H55" s="52">
        <v>240</v>
      </c>
      <c r="I55" s="54">
        <f>SUM(I56)</f>
        <v>333</v>
      </c>
      <c r="J55" s="54">
        <f>SUM(J56)</f>
        <v>58</v>
      </c>
      <c r="K55" s="86">
        <f t="shared" si="0"/>
        <v>17.417417417417415</v>
      </c>
    </row>
    <row r="56" spans="1:11" s="62" customFormat="1" ht="48.75" customHeight="1">
      <c r="A56" s="64" t="s">
        <v>288</v>
      </c>
      <c r="B56" s="106" t="s">
        <v>387</v>
      </c>
      <c r="C56" s="107"/>
      <c r="D56" s="108"/>
      <c r="E56" s="52">
        <v>984</v>
      </c>
      <c r="F56" s="53" t="s">
        <v>22</v>
      </c>
      <c r="G56" s="53" t="s">
        <v>244</v>
      </c>
      <c r="H56" s="52">
        <v>244</v>
      </c>
      <c r="I56" s="54">
        <v>333</v>
      </c>
      <c r="J56" s="82">
        <v>58</v>
      </c>
      <c r="K56" s="86">
        <f t="shared" si="0"/>
        <v>17.417417417417415</v>
      </c>
    </row>
    <row r="57" spans="1:11" s="5" customFormat="1" ht="66" customHeight="1">
      <c r="A57" s="11" t="s">
        <v>410</v>
      </c>
      <c r="B57" s="87" t="s">
        <v>257</v>
      </c>
      <c r="C57" s="88"/>
      <c r="D57" s="89"/>
      <c r="E57" s="12">
        <v>984</v>
      </c>
      <c r="F57" s="13" t="s">
        <v>22</v>
      </c>
      <c r="G57" s="13" t="s">
        <v>245</v>
      </c>
      <c r="H57" s="12"/>
      <c r="I57" s="19">
        <f t="shared" ref="I57:J59" si="1">SUM(I58)</f>
        <v>6</v>
      </c>
      <c r="J57" s="19">
        <f t="shared" si="1"/>
        <v>6</v>
      </c>
      <c r="K57" s="86">
        <f t="shared" si="0"/>
        <v>100</v>
      </c>
    </row>
    <row r="58" spans="1:11" ht="33.75" customHeight="1">
      <c r="A58" s="10" t="s">
        <v>411</v>
      </c>
      <c r="B58" s="93" t="s">
        <v>183</v>
      </c>
      <c r="C58" s="104"/>
      <c r="D58" s="105"/>
      <c r="E58" s="6">
        <v>984</v>
      </c>
      <c r="F58" s="7" t="s">
        <v>22</v>
      </c>
      <c r="G58" s="7" t="s">
        <v>245</v>
      </c>
      <c r="H58" s="6">
        <v>200</v>
      </c>
      <c r="I58" s="15">
        <f t="shared" si="1"/>
        <v>6</v>
      </c>
      <c r="J58" s="15">
        <f t="shared" si="1"/>
        <v>6</v>
      </c>
      <c r="K58" s="86">
        <f t="shared" si="0"/>
        <v>100</v>
      </c>
    </row>
    <row r="59" spans="1:11" ht="50.25" customHeight="1">
      <c r="A59" s="10" t="s">
        <v>412</v>
      </c>
      <c r="B59" s="93" t="s">
        <v>386</v>
      </c>
      <c r="C59" s="104"/>
      <c r="D59" s="105"/>
      <c r="E59" s="6">
        <v>984</v>
      </c>
      <c r="F59" s="7" t="s">
        <v>22</v>
      </c>
      <c r="G59" s="7" t="s">
        <v>245</v>
      </c>
      <c r="H59" s="6">
        <v>240</v>
      </c>
      <c r="I59" s="15">
        <f t="shared" si="1"/>
        <v>6</v>
      </c>
      <c r="J59" s="15">
        <f t="shared" si="1"/>
        <v>6</v>
      </c>
      <c r="K59" s="86">
        <f t="shared" si="0"/>
        <v>100</v>
      </c>
    </row>
    <row r="60" spans="1:11" ht="48.75" customHeight="1">
      <c r="A60" s="10" t="s">
        <v>413</v>
      </c>
      <c r="B60" s="93" t="s">
        <v>387</v>
      </c>
      <c r="C60" s="104"/>
      <c r="D60" s="105"/>
      <c r="E60" s="6">
        <v>984</v>
      </c>
      <c r="F60" s="7" t="s">
        <v>22</v>
      </c>
      <c r="G60" s="7" t="s">
        <v>245</v>
      </c>
      <c r="H60" s="6">
        <v>244</v>
      </c>
      <c r="I60" s="15">
        <v>6</v>
      </c>
      <c r="J60" s="81">
        <v>6</v>
      </c>
      <c r="K60" s="86">
        <f t="shared" si="0"/>
        <v>100</v>
      </c>
    </row>
    <row r="61" spans="1:11" s="18" customFormat="1" ht="15.75">
      <c r="A61" s="16" t="s">
        <v>12</v>
      </c>
      <c r="B61" s="121" t="s">
        <v>24</v>
      </c>
      <c r="C61" s="121"/>
      <c r="D61" s="121"/>
      <c r="E61" s="16">
        <v>984</v>
      </c>
      <c r="F61" s="17" t="s">
        <v>25</v>
      </c>
      <c r="G61" s="12"/>
      <c r="H61" s="12"/>
      <c r="I61" s="26">
        <f>I62</f>
        <v>100</v>
      </c>
      <c r="J61" s="26">
        <f>J62</f>
        <v>0</v>
      </c>
      <c r="K61" s="86">
        <f t="shared" si="0"/>
        <v>0</v>
      </c>
    </row>
    <row r="62" spans="1:11" s="5" customFormat="1" ht="18" customHeight="1">
      <c r="A62" s="12" t="s">
        <v>15</v>
      </c>
      <c r="B62" s="127" t="s">
        <v>121</v>
      </c>
      <c r="C62" s="128"/>
      <c r="D62" s="129"/>
      <c r="E62" s="12">
        <v>984</v>
      </c>
      <c r="F62" s="13" t="s">
        <v>25</v>
      </c>
      <c r="G62" s="7" t="s">
        <v>217</v>
      </c>
      <c r="H62" s="13"/>
      <c r="I62" s="19">
        <f>I63</f>
        <v>100</v>
      </c>
      <c r="J62" s="19">
        <f>J63</f>
        <v>0</v>
      </c>
      <c r="K62" s="86">
        <f t="shared" si="0"/>
        <v>0</v>
      </c>
    </row>
    <row r="63" spans="1:11" ht="18.75" customHeight="1">
      <c r="A63" s="12" t="s">
        <v>16</v>
      </c>
      <c r="B63" s="190" t="s">
        <v>145</v>
      </c>
      <c r="C63" s="191"/>
      <c r="D63" s="192"/>
      <c r="E63" s="6">
        <v>984</v>
      </c>
      <c r="F63" s="7" t="s">
        <v>25</v>
      </c>
      <c r="G63" s="7" t="s">
        <v>217</v>
      </c>
      <c r="H63" s="7" t="s">
        <v>149</v>
      </c>
      <c r="I63" s="15">
        <f>SUM(I64)</f>
        <v>100</v>
      </c>
      <c r="J63" s="15">
        <f>SUM(J64)</f>
        <v>0</v>
      </c>
      <c r="K63" s="86">
        <f t="shared" si="0"/>
        <v>0</v>
      </c>
    </row>
    <row r="64" spans="1:11" ht="18.75" customHeight="1">
      <c r="A64" s="12" t="s">
        <v>264</v>
      </c>
      <c r="B64" s="193" t="s">
        <v>391</v>
      </c>
      <c r="C64" s="194"/>
      <c r="D64" s="195"/>
      <c r="E64" s="6">
        <v>984</v>
      </c>
      <c r="F64" s="7" t="s">
        <v>25</v>
      </c>
      <c r="G64" s="7" t="s">
        <v>217</v>
      </c>
      <c r="H64" s="7" t="s">
        <v>289</v>
      </c>
      <c r="I64" s="15">
        <v>100</v>
      </c>
      <c r="J64" s="81">
        <v>0</v>
      </c>
      <c r="K64" s="86">
        <f t="shared" si="0"/>
        <v>0</v>
      </c>
    </row>
    <row r="65" spans="1:11" s="5" customFormat="1" ht="16.5" customHeight="1">
      <c r="A65" s="16" t="s">
        <v>174</v>
      </c>
      <c r="B65" s="189" t="s">
        <v>19</v>
      </c>
      <c r="C65" s="189"/>
      <c r="D65" s="189"/>
      <c r="E65" s="16">
        <v>984</v>
      </c>
      <c r="F65" s="17" t="s">
        <v>20</v>
      </c>
      <c r="G65" s="16"/>
      <c r="H65" s="16"/>
      <c r="I65" s="26">
        <f>SUM(I66+I70+I74+I78+I82+I86+I90+I101+I105)</f>
        <v>6595.6000000000013</v>
      </c>
      <c r="J65" s="26">
        <f>SUM(J66+J70+J74+J78+J82+J86+J90+J101+J105)</f>
        <v>3413.7</v>
      </c>
      <c r="K65" s="86">
        <f t="shared" si="0"/>
        <v>51.757232094123339</v>
      </c>
    </row>
    <row r="66" spans="1:11" s="18" customFormat="1" ht="50.25" customHeight="1">
      <c r="A66" s="11" t="s">
        <v>175</v>
      </c>
      <c r="B66" s="147" t="s">
        <v>248</v>
      </c>
      <c r="C66" s="196"/>
      <c r="D66" s="197"/>
      <c r="E66" s="6">
        <v>984</v>
      </c>
      <c r="F66" s="7" t="s">
        <v>20</v>
      </c>
      <c r="G66" s="13" t="s">
        <v>249</v>
      </c>
      <c r="H66" s="48"/>
      <c r="I66" s="19">
        <f t="shared" ref="I66:J68" si="2">SUM(I67)</f>
        <v>181</v>
      </c>
      <c r="J66" s="19">
        <f t="shared" si="2"/>
        <v>90.5</v>
      </c>
      <c r="K66" s="86">
        <f t="shared" si="0"/>
        <v>50</v>
      </c>
    </row>
    <row r="67" spans="1:11" ht="31.5" customHeight="1">
      <c r="A67" s="10" t="s">
        <v>176</v>
      </c>
      <c r="B67" s="93" t="s">
        <v>183</v>
      </c>
      <c r="C67" s="94"/>
      <c r="D67" s="95"/>
      <c r="E67" s="6">
        <v>984</v>
      </c>
      <c r="F67" s="7" t="s">
        <v>20</v>
      </c>
      <c r="G67" s="7" t="s">
        <v>249</v>
      </c>
      <c r="H67" s="6">
        <v>200</v>
      </c>
      <c r="I67" s="15">
        <f t="shared" si="2"/>
        <v>181</v>
      </c>
      <c r="J67" s="15">
        <f t="shared" si="2"/>
        <v>90.5</v>
      </c>
      <c r="K67" s="86">
        <f t="shared" si="0"/>
        <v>50</v>
      </c>
    </row>
    <row r="68" spans="1:11" ht="47.25" customHeight="1">
      <c r="A68" s="10" t="s">
        <v>290</v>
      </c>
      <c r="B68" s="93" t="s">
        <v>386</v>
      </c>
      <c r="C68" s="104"/>
      <c r="D68" s="105"/>
      <c r="E68" s="6">
        <v>984</v>
      </c>
      <c r="F68" s="7" t="s">
        <v>20</v>
      </c>
      <c r="G68" s="7" t="s">
        <v>249</v>
      </c>
      <c r="H68" s="6">
        <v>240</v>
      </c>
      <c r="I68" s="15">
        <f t="shared" si="2"/>
        <v>181</v>
      </c>
      <c r="J68" s="15">
        <f t="shared" si="2"/>
        <v>90.5</v>
      </c>
      <c r="K68" s="86">
        <f t="shared" si="0"/>
        <v>50</v>
      </c>
    </row>
    <row r="69" spans="1:11" ht="48.75" customHeight="1">
      <c r="A69" s="10" t="s">
        <v>291</v>
      </c>
      <c r="B69" s="93" t="s">
        <v>387</v>
      </c>
      <c r="C69" s="104"/>
      <c r="D69" s="105"/>
      <c r="E69" s="6">
        <v>984</v>
      </c>
      <c r="F69" s="7" t="s">
        <v>20</v>
      </c>
      <c r="G69" s="7" t="s">
        <v>249</v>
      </c>
      <c r="H69" s="6">
        <v>244</v>
      </c>
      <c r="I69" s="15">
        <v>181</v>
      </c>
      <c r="J69" s="77">
        <v>90.5</v>
      </c>
      <c r="K69" s="86">
        <f t="shared" si="0"/>
        <v>50</v>
      </c>
    </row>
    <row r="70" spans="1:11" ht="31.5" customHeight="1">
      <c r="A70" s="11" t="s">
        <v>191</v>
      </c>
      <c r="B70" s="87" t="s">
        <v>156</v>
      </c>
      <c r="C70" s="88"/>
      <c r="D70" s="89"/>
      <c r="E70" s="12">
        <v>984</v>
      </c>
      <c r="F70" s="13" t="s">
        <v>20</v>
      </c>
      <c r="G70" s="13" t="s">
        <v>219</v>
      </c>
      <c r="H70" s="17"/>
      <c r="I70" s="15" t="str">
        <f t="shared" ref="I70:J72" si="3">I71</f>
        <v>60,0</v>
      </c>
      <c r="J70" s="15">
        <f t="shared" si="3"/>
        <v>60</v>
      </c>
      <c r="K70" s="86">
        <f t="shared" si="0"/>
        <v>100</v>
      </c>
    </row>
    <row r="71" spans="1:11" ht="32.25" customHeight="1">
      <c r="A71" s="10" t="s">
        <v>192</v>
      </c>
      <c r="B71" s="93" t="s">
        <v>183</v>
      </c>
      <c r="C71" s="94"/>
      <c r="D71" s="95"/>
      <c r="E71" s="6">
        <v>984</v>
      </c>
      <c r="F71" s="7" t="s">
        <v>20</v>
      </c>
      <c r="G71" s="7" t="s">
        <v>219</v>
      </c>
      <c r="H71" s="7" t="s">
        <v>147</v>
      </c>
      <c r="I71" s="15" t="str">
        <f t="shared" si="3"/>
        <v>60,0</v>
      </c>
      <c r="J71" s="15">
        <f t="shared" si="3"/>
        <v>60</v>
      </c>
      <c r="K71" s="86">
        <f t="shared" si="0"/>
        <v>100</v>
      </c>
    </row>
    <row r="72" spans="1:11" ht="49.15" customHeight="1">
      <c r="A72" s="10" t="s">
        <v>292</v>
      </c>
      <c r="B72" s="93" t="s">
        <v>386</v>
      </c>
      <c r="C72" s="104"/>
      <c r="D72" s="105"/>
      <c r="E72" s="6">
        <v>984</v>
      </c>
      <c r="F72" s="7" t="s">
        <v>20</v>
      </c>
      <c r="G72" s="7" t="s">
        <v>219</v>
      </c>
      <c r="H72" s="7" t="s">
        <v>294</v>
      </c>
      <c r="I72" s="15" t="str">
        <f t="shared" si="3"/>
        <v>60,0</v>
      </c>
      <c r="J72" s="15">
        <f t="shared" si="3"/>
        <v>60</v>
      </c>
      <c r="K72" s="86">
        <f t="shared" si="0"/>
        <v>100</v>
      </c>
    </row>
    <row r="73" spans="1:11" ht="47.25" customHeight="1">
      <c r="A73" s="10" t="s">
        <v>293</v>
      </c>
      <c r="B73" s="93" t="s">
        <v>387</v>
      </c>
      <c r="C73" s="104"/>
      <c r="D73" s="105"/>
      <c r="E73" s="6">
        <v>984</v>
      </c>
      <c r="F73" s="7" t="s">
        <v>20</v>
      </c>
      <c r="G73" s="7" t="s">
        <v>219</v>
      </c>
      <c r="H73" s="7" t="s">
        <v>295</v>
      </c>
      <c r="I73" s="7" t="s">
        <v>187</v>
      </c>
      <c r="J73" s="81">
        <v>60</v>
      </c>
      <c r="K73" s="86">
        <f t="shared" ref="K73:K136" si="4">SUM(J73/I73)*100</f>
        <v>100</v>
      </c>
    </row>
    <row r="74" spans="1:11" ht="130.5" customHeight="1">
      <c r="A74" s="11" t="s">
        <v>26</v>
      </c>
      <c r="B74" s="87" t="s">
        <v>157</v>
      </c>
      <c r="C74" s="88"/>
      <c r="D74" s="89"/>
      <c r="E74" s="12">
        <v>984</v>
      </c>
      <c r="F74" s="13" t="s">
        <v>20</v>
      </c>
      <c r="G74" s="7" t="s">
        <v>220</v>
      </c>
      <c r="H74" s="12"/>
      <c r="I74" s="19">
        <f>I75</f>
        <v>120</v>
      </c>
      <c r="J74" s="19">
        <f>J75</f>
        <v>48</v>
      </c>
      <c r="K74" s="86">
        <f t="shared" si="4"/>
        <v>40</v>
      </c>
    </row>
    <row r="75" spans="1:11" ht="31.5" customHeight="1">
      <c r="A75" s="11" t="s">
        <v>27</v>
      </c>
      <c r="B75" s="93" t="s">
        <v>183</v>
      </c>
      <c r="C75" s="94"/>
      <c r="D75" s="95"/>
      <c r="E75" s="6">
        <v>984</v>
      </c>
      <c r="F75" s="7" t="s">
        <v>20</v>
      </c>
      <c r="G75" s="7" t="s">
        <v>220</v>
      </c>
      <c r="H75" s="6">
        <v>200</v>
      </c>
      <c r="I75" s="15">
        <f>SUM(I76)</f>
        <v>120</v>
      </c>
      <c r="J75" s="15">
        <f>SUM(J76)</f>
        <v>48</v>
      </c>
      <c r="K75" s="86">
        <f t="shared" si="4"/>
        <v>40</v>
      </c>
    </row>
    <row r="76" spans="1:11" ht="48" customHeight="1">
      <c r="A76" s="11" t="s">
        <v>296</v>
      </c>
      <c r="B76" s="93" t="s">
        <v>386</v>
      </c>
      <c r="C76" s="104"/>
      <c r="D76" s="105"/>
      <c r="E76" s="6">
        <v>984</v>
      </c>
      <c r="F76" s="7" t="s">
        <v>20</v>
      </c>
      <c r="G76" s="7" t="s">
        <v>220</v>
      </c>
      <c r="H76" s="6">
        <v>240</v>
      </c>
      <c r="I76" s="15">
        <f>SUM(I77)</f>
        <v>120</v>
      </c>
      <c r="J76" s="15">
        <f>SUM(J77)</f>
        <v>48</v>
      </c>
      <c r="K76" s="86">
        <f t="shared" si="4"/>
        <v>40</v>
      </c>
    </row>
    <row r="77" spans="1:11" ht="48" customHeight="1">
      <c r="A77" s="11" t="s">
        <v>297</v>
      </c>
      <c r="B77" s="93" t="s">
        <v>387</v>
      </c>
      <c r="C77" s="104"/>
      <c r="D77" s="105"/>
      <c r="E77" s="6">
        <v>984</v>
      </c>
      <c r="F77" s="7" t="s">
        <v>20</v>
      </c>
      <c r="G77" s="7" t="s">
        <v>220</v>
      </c>
      <c r="H77" s="6">
        <v>244</v>
      </c>
      <c r="I77" s="15">
        <v>120</v>
      </c>
      <c r="J77" s="81">
        <v>48</v>
      </c>
      <c r="K77" s="86">
        <f t="shared" si="4"/>
        <v>40</v>
      </c>
    </row>
    <row r="78" spans="1:11" s="5" customFormat="1" ht="49.5" customHeight="1">
      <c r="A78" s="11" t="s">
        <v>177</v>
      </c>
      <c r="B78" s="87" t="s">
        <v>155</v>
      </c>
      <c r="C78" s="88"/>
      <c r="D78" s="89"/>
      <c r="E78" s="12">
        <v>984</v>
      </c>
      <c r="F78" s="13" t="s">
        <v>20</v>
      </c>
      <c r="G78" s="13" t="s">
        <v>218</v>
      </c>
      <c r="H78" s="12"/>
      <c r="I78" s="19" t="str">
        <f t="shared" ref="I78:J80" si="5">I79</f>
        <v>72,0</v>
      </c>
      <c r="J78" s="19">
        <f t="shared" si="5"/>
        <v>36</v>
      </c>
      <c r="K78" s="86">
        <f t="shared" si="4"/>
        <v>50</v>
      </c>
    </row>
    <row r="79" spans="1:11" ht="17.45" customHeight="1">
      <c r="A79" s="10" t="s">
        <v>178</v>
      </c>
      <c r="B79" s="133" t="s">
        <v>145</v>
      </c>
      <c r="C79" s="198"/>
      <c r="D79" s="199"/>
      <c r="E79" s="6">
        <v>984</v>
      </c>
      <c r="F79" s="7" t="s">
        <v>20</v>
      </c>
      <c r="G79" s="7" t="s">
        <v>218</v>
      </c>
      <c r="H79" s="6">
        <v>800</v>
      </c>
      <c r="I79" s="15" t="str">
        <f t="shared" si="5"/>
        <v>72,0</v>
      </c>
      <c r="J79" s="15">
        <f t="shared" si="5"/>
        <v>36</v>
      </c>
      <c r="K79" s="86">
        <f t="shared" si="4"/>
        <v>50</v>
      </c>
    </row>
    <row r="80" spans="1:11" ht="17.45" customHeight="1">
      <c r="A80" s="10" t="s">
        <v>298</v>
      </c>
      <c r="B80" s="193" t="s">
        <v>279</v>
      </c>
      <c r="C80" s="194"/>
      <c r="D80" s="195"/>
      <c r="E80" s="6">
        <v>984</v>
      </c>
      <c r="F80" s="7" t="s">
        <v>20</v>
      </c>
      <c r="G80" s="7" t="s">
        <v>218</v>
      </c>
      <c r="H80" s="6">
        <v>850</v>
      </c>
      <c r="I80" s="15" t="str">
        <f t="shared" si="5"/>
        <v>72,0</v>
      </c>
      <c r="J80" s="15">
        <f t="shared" si="5"/>
        <v>36</v>
      </c>
      <c r="K80" s="86">
        <f t="shared" si="4"/>
        <v>50</v>
      </c>
    </row>
    <row r="81" spans="1:11" ht="17.45" customHeight="1">
      <c r="A81" s="10" t="s">
        <v>299</v>
      </c>
      <c r="B81" s="193" t="s">
        <v>392</v>
      </c>
      <c r="C81" s="194"/>
      <c r="D81" s="195"/>
      <c r="E81" s="6">
        <v>984</v>
      </c>
      <c r="F81" s="7" t="s">
        <v>20</v>
      </c>
      <c r="G81" s="7" t="s">
        <v>218</v>
      </c>
      <c r="H81" s="6">
        <v>853</v>
      </c>
      <c r="I81" s="7" t="s">
        <v>146</v>
      </c>
      <c r="J81" s="81">
        <v>36</v>
      </c>
      <c r="K81" s="86">
        <f t="shared" si="4"/>
        <v>50</v>
      </c>
    </row>
    <row r="82" spans="1:11" ht="96.75" customHeight="1">
      <c r="A82" s="11" t="s">
        <v>179</v>
      </c>
      <c r="B82" s="87" t="s">
        <v>193</v>
      </c>
      <c r="C82" s="88"/>
      <c r="D82" s="89"/>
      <c r="E82" s="12">
        <v>984</v>
      </c>
      <c r="F82" s="13" t="s">
        <v>20</v>
      </c>
      <c r="G82" s="7" t="s">
        <v>222</v>
      </c>
      <c r="H82" s="12"/>
      <c r="I82" s="19">
        <f t="shared" ref="I82:J84" si="6">SUM(I83)</f>
        <v>124.4</v>
      </c>
      <c r="J82" s="19">
        <f t="shared" si="6"/>
        <v>0</v>
      </c>
      <c r="K82" s="86">
        <f t="shared" si="4"/>
        <v>0</v>
      </c>
    </row>
    <row r="83" spans="1:11" ht="33" customHeight="1">
      <c r="A83" s="11" t="s">
        <v>414</v>
      </c>
      <c r="B83" s="93" t="s">
        <v>183</v>
      </c>
      <c r="C83" s="94"/>
      <c r="D83" s="95"/>
      <c r="E83" s="6">
        <v>984</v>
      </c>
      <c r="F83" s="7" t="s">
        <v>20</v>
      </c>
      <c r="G83" s="7" t="s">
        <v>222</v>
      </c>
      <c r="H83" s="6">
        <v>200</v>
      </c>
      <c r="I83" s="15">
        <f t="shared" si="6"/>
        <v>124.4</v>
      </c>
      <c r="J83" s="15">
        <f t="shared" si="6"/>
        <v>0</v>
      </c>
      <c r="K83" s="86">
        <f t="shared" si="4"/>
        <v>0</v>
      </c>
    </row>
    <row r="84" spans="1:11" ht="47.25" customHeight="1">
      <c r="A84" s="11" t="s">
        <v>300</v>
      </c>
      <c r="B84" s="93" t="s">
        <v>386</v>
      </c>
      <c r="C84" s="104"/>
      <c r="D84" s="105"/>
      <c r="E84" s="6">
        <v>984</v>
      </c>
      <c r="F84" s="7" t="s">
        <v>20</v>
      </c>
      <c r="G84" s="7" t="s">
        <v>222</v>
      </c>
      <c r="H84" s="6">
        <v>240</v>
      </c>
      <c r="I84" s="15">
        <f t="shared" si="6"/>
        <v>124.4</v>
      </c>
      <c r="J84" s="15">
        <f t="shared" si="6"/>
        <v>0</v>
      </c>
      <c r="K84" s="86">
        <f t="shared" si="4"/>
        <v>0</v>
      </c>
    </row>
    <row r="85" spans="1:11" ht="48" customHeight="1">
      <c r="A85" s="11" t="s">
        <v>301</v>
      </c>
      <c r="B85" s="93" t="s">
        <v>387</v>
      </c>
      <c r="C85" s="104"/>
      <c r="D85" s="105"/>
      <c r="E85" s="6">
        <v>984</v>
      </c>
      <c r="F85" s="7" t="s">
        <v>20</v>
      </c>
      <c r="G85" s="7" t="s">
        <v>222</v>
      </c>
      <c r="H85" s="6">
        <v>244</v>
      </c>
      <c r="I85" s="15">
        <v>124.4</v>
      </c>
      <c r="J85" s="81">
        <v>0</v>
      </c>
      <c r="K85" s="86">
        <f t="shared" si="4"/>
        <v>0</v>
      </c>
    </row>
    <row r="86" spans="1:11" ht="62.25" customHeight="1">
      <c r="A86" s="11" t="s">
        <v>194</v>
      </c>
      <c r="B86" s="147" t="s">
        <v>235</v>
      </c>
      <c r="C86" s="196"/>
      <c r="D86" s="197"/>
      <c r="E86" s="12">
        <v>984</v>
      </c>
      <c r="F86" s="13" t="s">
        <v>20</v>
      </c>
      <c r="G86" s="7" t="s">
        <v>221</v>
      </c>
      <c r="H86" s="12"/>
      <c r="I86" s="19">
        <f t="shared" ref="I86:J88" si="7">SUM(I87)</f>
        <v>28.7</v>
      </c>
      <c r="J86" s="19">
        <f t="shared" si="7"/>
        <v>28.6</v>
      </c>
      <c r="K86" s="86">
        <f t="shared" si="4"/>
        <v>99.651567944250871</v>
      </c>
    </row>
    <row r="87" spans="1:11" ht="33.75" customHeight="1">
      <c r="A87" s="11" t="s">
        <v>415</v>
      </c>
      <c r="B87" s="93" t="s">
        <v>183</v>
      </c>
      <c r="C87" s="94"/>
      <c r="D87" s="95"/>
      <c r="E87" s="6">
        <v>984</v>
      </c>
      <c r="F87" s="7" t="s">
        <v>20</v>
      </c>
      <c r="G87" s="7" t="s">
        <v>221</v>
      </c>
      <c r="H87" s="6">
        <v>200</v>
      </c>
      <c r="I87" s="15">
        <f t="shared" si="7"/>
        <v>28.7</v>
      </c>
      <c r="J87" s="15">
        <f t="shared" si="7"/>
        <v>28.6</v>
      </c>
      <c r="K87" s="86">
        <f t="shared" si="4"/>
        <v>99.651567944250871</v>
      </c>
    </row>
    <row r="88" spans="1:11" ht="48" customHeight="1">
      <c r="A88" s="11" t="s">
        <v>302</v>
      </c>
      <c r="B88" s="93" t="s">
        <v>386</v>
      </c>
      <c r="C88" s="104"/>
      <c r="D88" s="105"/>
      <c r="E88" s="6">
        <v>984</v>
      </c>
      <c r="F88" s="7" t="s">
        <v>20</v>
      </c>
      <c r="G88" s="7" t="s">
        <v>221</v>
      </c>
      <c r="H88" s="6">
        <v>240</v>
      </c>
      <c r="I88" s="15">
        <f t="shared" si="7"/>
        <v>28.7</v>
      </c>
      <c r="J88" s="15">
        <f t="shared" si="7"/>
        <v>28.6</v>
      </c>
      <c r="K88" s="86">
        <f t="shared" si="4"/>
        <v>99.651567944250871</v>
      </c>
    </row>
    <row r="89" spans="1:11" s="62" customFormat="1" ht="50.25" customHeight="1">
      <c r="A89" s="64" t="s">
        <v>303</v>
      </c>
      <c r="B89" s="106" t="s">
        <v>387</v>
      </c>
      <c r="C89" s="107"/>
      <c r="D89" s="108"/>
      <c r="E89" s="52">
        <v>984</v>
      </c>
      <c r="F89" s="53" t="s">
        <v>20</v>
      </c>
      <c r="G89" s="53" t="s">
        <v>221</v>
      </c>
      <c r="H89" s="52">
        <v>244</v>
      </c>
      <c r="I89" s="54">
        <v>28.7</v>
      </c>
      <c r="J89" s="79">
        <v>28.6</v>
      </c>
      <c r="K89" s="86">
        <f t="shared" si="4"/>
        <v>99.651567944250871</v>
      </c>
    </row>
    <row r="90" spans="1:11" s="5" customFormat="1" ht="67.5" customHeight="1">
      <c r="A90" s="11" t="s">
        <v>195</v>
      </c>
      <c r="B90" s="147" t="s">
        <v>246</v>
      </c>
      <c r="C90" s="196"/>
      <c r="D90" s="197"/>
      <c r="E90" s="12">
        <v>984</v>
      </c>
      <c r="F90" s="13" t="s">
        <v>20</v>
      </c>
      <c r="G90" s="13" t="s">
        <v>247</v>
      </c>
      <c r="H90" s="12"/>
      <c r="I90" s="19">
        <f>SUM(I91+I95+I98)</f>
        <v>5772.6</v>
      </c>
      <c r="J90" s="19">
        <f>SUM(J91+J95+J98)</f>
        <v>3024</v>
      </c>
      <c r="K90" s="86">
        <f t="shared" si="4"/>
        <v>52.385406922357333</v>
      </c>
    </row>
    <row r="91" spans="1:11" ht="96.75" customHeight="1">
      <c r="A91" s="11" t="s">
        <v>196</v>
      </c>
      <c r="B91" s="93" t="s">
        <v>148</v>
      </c>
      <c r="C91" s="94"/>
      <c r="D91" s="95"/>
      <c r="E91" s="6">
        <v>984</v>
      </c>
      <c r="F91" s="7" t="s">
        <v>20</v>
      </c>
      <c r="G91" s="7" t="s">
        <v>247</v>
      </c>
      <c r="H91" s="6">
        <v>100</v>
      </c>
      <c r="I91" s="15">
        <f>SUM(I92)</f>
        <v>4140</v>
      </c>
      <c r="J91" s="15">
        <f>SUM(J92)</f>
        <v>1951.8999999999999</v>
      </c>
      <c r="K91" s="86">
        <f t="shared" si="4"/>
        <v>47.147342995169076</v>
      </c>
    </row>
    <row r="92" spans="1:11" ht="32.25" customHeight="1">
      <c r="A92" s="11" t="s">
        <v>304</v>
      </c>
      <c r="B92" s="93" t="s">
        <v>393</v>
      </c>
      <c r="C92" s="104"/>
      <c r="D92" s="105"/>
      <c r="E92" s="6">
        <v>984</v>
      </c>
      <c r="F92" s="7" t="s">
        <v>20</v>
      </c>
      <c r="G92" s="7" t="s">
        <v>247</v>
      </c>
      <c r="H92" s="6">
        <v>110</v>
      </c>
      <c r="I92" s="15">
        <f>SUM(I93:I94)</f>
        <v>4140</v>
      </c>
      <c r="J92" s="15">
        <f>SUM(J93:J94)</f>
        <v>1951.8999999999999</v>
      </c>
      <c r="K92" s="86">
        <f t="shared" si="4"/>
        <v>47.147342995169076</v>
      </c>
    </row>
    <row r="93" spans="1:11" ht="18" customHeight="1">
      <c r="A93" s="11" t="s">
        <v>305</v>
      </c>
      <c r="B93" s="93" t="s">
        <v>394</v>
      </c>
      <c r="C93" s="104"/>
      <c r="D93" s="105"/>
      <c r="E93" s="6">
        <v>984</v>
      </c>
      <c r="F93" s="7" t="s">
        <v>20</v>
      </c>
      <c r="G93" s="7" t="s">
        <v>247</v>
      </c>
      <c r="H93" s="6">
        <v>111</v>
      </c>
      <c r="I93" s="15">
        <v>3179.7</v>
      </c>
      <c r="J93" s="77">
        <v>1500.1</v>
      </c>
      <c r="K93" s="86">
        <f t="shared" si="4"/>
        <v>47.177406673585558</v>
      </c>
    </row>
    <row r="94" spans="1:11" ht="65.25" customHeight="1">
      <c r="A94" s="11" t="s">
        <v>416</v>
      </c>
      <c r="B94" s="93" t="s">
        <v>354</v>
      </c>
      <c r="C94" s="104"/>
      <c r="D94" s="105"/>
      <c r="E94" s="6">
        <v>984</v>
      </c>
      <c r="F94" s="7" t="s">
        <v>20</v>
      </c>
      <c r="G94" s="7" t="s">
        <v>247</v>
      </c>
      <c r="H94" s="6">
        <v>119</v>
      </c>
      <c r="I94" s="15">
        <v>960.3</v>
      </c>
      <c r="J94" s="77">
        <v>451.8</v>
      </c>
      <c r="K94" s="86">
        <f t="shared" si="4"/>
        <v>47.047797563261483</v>
      </c>
    </row>
    <row r="95" spans="1:11" ht="30.75" customHeight="1">
      <c r="A95" s="11" t="s">
        <v>417</v>
      </c>
      <c r="B95" s="93" t="s">
        <v>183</v>
      </c>
      <c r="C95" s="94"/>
      <c r="D95" s="95"/>
      <c r="E95" s="6">
        <v>984</v>
      </c>
      <c r="F95" s="7" t="s">
        <v>20</v>
      </c>
      <c r="G95" s="7" t="s">
        <v>247</v>
      </c>
      <c r="H95" s="6">
        <v>200</v>
      </c>
      <c r="I95" s="15">
        <f>SUM(I96)</f>
        <v>1626.6</v>
      </c>
      <c r="J95" s="15">
        <f>SUM(J96)</f>
        <v>1070.9000000000001</v>
      </c>
      <c r="K95" s="86">
        <f t="shared" si="4"/>
        <v>65.836714619451627</v>
      </c>
    </row>
    <row r="96" spans="1:11" ht="48" customHeight="1">
      <c r="A96" s="11" t="s">
        <v>418</v>
      </c>
      <c r="B96" s="93" t="s">
        <v>272</v>
      </c>
      <c r="C96" s="104"/>
      <c r="D96" s="105"/>
      <c r="E96" s="6">
        <v>984</v>
      </c>
      <c r="F96" s="7" t="s">
        <v>20</v>
      </c>
      <c r="G96" s="7" t="s">
        <v>247</v>
      </c>
      <c r="H96" s="6">
        <v>240</v>
      </c>
      <c r="I96" s="15">
        <f>SUM(I97)</f>
        <v>1626.6</v>
      </c>
      <c r="J96" s="15">
        <f>SUM(J97)</f>
        <v>1070.9000000000001</v>
      </c>
      <c r="K96" s="86">
        <f t="shared" si="4"/>
        <v>65.836714619451627</v>
      </c>
    </row>
    <row r="97" spans="1:11" ht="46.9" customHeight="1">
      <c r="A97" s="11" t="s">
        <v>419</v>
      </c>
      <c r="B97" s="93" t="s">
        <v>387</v>
      </c>
      <c r="C97" s="104"/>
      <c r="D97" s="105"/>
      <c r="E97" s="6">
        <v>984</v>
      </c>
      <c r="F97" s="7" t="s">
        <v>20</v>
      </c>
      <c r="G97" s="7" t="s">
        <v>247</v>
      </c>
      <c r="H97" s="6">
        <v>244</v>
      </c>
      <c r="I97" s="15">
        <v>1626.6</v>
      </c>
      <c r="J97" s="77">
        <v>1070.9000000000001</v>
      </c>
      <c r="K97" s="86">
        <f t="shared" si="4"/>
        <v>65.836714619451627</v>
      </c>
    </row>
    <row r="98" spans="1:11" ht="18" customHeight="1">
      <c r="A98" s="11" t="s">
        <v>420</v>
      </c>
      <c r="B98" s="93" t="s">
        <v>145</v>
      </c>
      <c r="C98" s="102"/>
      <c r="D98" s="103"/>
      <c r="E98" s="6">
        <v>984</v>
      </c>
      <c r="F98" s="7" t="s">
        <v>20</v>
      </c>
      <c r="G98" s="7" t="s">
        <v>247</v>
      </c>
      <c r="H98" s="6">
        <v>800</v>
      </c>
      <c r="I98" s="15">
        <f>SUM(I99)</f>
        <v>6</v>
      </c>
      <c r="J98" s="15">
        <f>SUM(J99)</f>
        <v>1.2</v>
      </c>
      <c r="K98" s="86">
        <f t="shared" si="4"/>
        <v>20</v>
      </c>
    </row>
    <row r="99" spans="1:11" ht="18" customHeight="1">
      <c r="A99" s="11" t="s">
        <v>421</v>
      </c>
      <c r="B99" s="93" t="s">
        <v>389</v>
      </c>
      <c r="C99" s="104"/>
      <c r="D99" s="105"/>
      <c r="E99" s="6">
        <v>984</v>
      </c>
      <c r="F99" s="7" t="s">
        <v>20</v>
      </c>
      <c r="G99" s="7" t="s">
        <v>247</v>
      </c>
      <c r="H99" s="6">
        <v>850</v>
      </c>
      <c r="I99" s="15">
        <f>SUM(I100)</f>
        <v>6</v>
      </c>
      <c r="J99" s="15">
        <f>SUM(J100)</f>
        <v>1.2</v>
      </c>
      <c r="K99" s="86">
        <f t="shared" si="4"/>
        <v>20</v>
      </c>
    </row>
    <row r="100" spans="1:11" ht="31.9" customHeight="1">
      <c r="A100" s="11" t="s">
        <v>422</v>
      </c>
      <c r="B100" s="93" t="s">
        <v>395</v>
      </c>
      <c r="C100" s="104"/>
      <c r="D100" s="105"/>
      <c r="E100" s="6">
        <v>984</v>
      </c>
      <c r="F100" s="7" t="s">
        <v>20</v>
      </c>
      <c r="G100" s="7" t="s">
        <v>247</v>
      </c>
      <c r="H100" s="6">
        <v>851</v>
      </c>
      <c r="I100" s="15">
        <v>6</v>
      </c>
      <c r="J100" s="77">
        <v>1.2</v>
      </c>
      <c r="K100" s="86">
        <f t="shared" si="4"/>
        <v>20</v>
      </c>
    </row>
    <row r="101" spans="1:11" ht="85.5" customHeight="1">
      <c r="A101" s="11" t="s">
        <v>180</v>
      </c>
      <c r="B101" s="87" t="s">
        <v>204</v>
      </c>
      <c r="C101" s="88"/>
      <c r="D101" s="89"/>
      <c r="E101" s="12">
        <v>984</v>
      </c>
      <c r="F101" s="13" t="s">
        <v>20</v>
      </c>
      <c r="G101" s="13" t="s">
        <v>224</v>
      </c>
      <c r="H101" s="12"/>
      <c r="I101" s="19">
        <f t="shared" ref="I101:J103" si="8">SUM(I102)</f>
        <v>188.6</v>
      </c>
      <c r="J101" s="19">
        <f t="shared" si="8"/>
        <v>78.400000000000006</v>
      </c>
      <c r="K101" s="86">
        <f t="shared" si="4"/>
        <v>41.569459172852604</v>
      </c>
    </row>
    <row r="102" spans="1:11" ht="32.25" customHeight="1">
      <c r="A102" s="11" t="s">
        <v>182</v>
      </c>
      <c r="B102" s="93" t="s">
        <v>183</v>
      </c>
      <c r="C102" s="94"/>
      <c r="D102" s="95"/>
      <c r="E102" s="6">
        <v>984</v>
      </c>
      <c r="F102" s="7" t="s">
        <v>20</v>
      </c>
      <c r="G102" s="13" t="s">
        <v>224</v>
      </c>
      <c r="H102" s="6">
        <v>200</v>
      </c>
      <c r="I102" s="15">
        <f t="shared" si="8"/>
        <v>188.6</v>
      </c>
      <c r="J102" s="15">
        <f t="shared" si="8"/>
        <v>78.400000000000006</v>
      </c>
      <c r="K102" s="86">
        <f t="shared" si="4"/>
        <v>41.569459172852604</v>
      </c>
    </row>
    <row r="103" spans="1:11" ht="47.25" customHeight="1">
      <c r="A103" s="11" t="s">
        <v>306</v>
      </c>
      <c r="B103" s="93" t="s">
        <v>386</v>
      </c>
      <c r="C103" s="104"/>
      <c r="D103" s="105"/>
      <c r="E103" s="6">
        <v>984</v>
      </c>
      <c r="F103" s="7" t="s">
        <v>20</v>
      </c>
      <c r="G103" s="13" t="s">
        <v>224</v>
      </c>
      <c r="H103" s="6">
        <v>240</v>
      </c>
      <c r="I103" s="15">
        <f t="shared" si="8"/>
        <v>188.6</v>
      </c>
      <c r="J103" s="15">
        <f t="shared" si="8"/>
        <v>78.400000000000006</v>
      </c>
      <c r="K103" s="86">
        <f t="shared" si="4"/>
        <v>41.569459172852604</v>
      </c>
    </row>
    <row r="104" spans="1:11" ht="48" customHeight="1">
      <c r="A104" s="11" t="s">
        <v>307</v>
      </c>
      <c r="B104" s="93" t="s">
        <v>387</v>
      </c>
      <c r="C104" s="104"/>
      <c r="D104" s="105"/>
      <c r="E104" s="6">
        <v>984</v>
      </c>
      <c r="F104" s="7" t="s">
        <v>20</v>
      </c>
      <c r="G104" s="13" t="s">
        <v>224</v>
      </c>
      <c r="H104" s="6">
        <v>244</v>
      </c>
      <c r="I104" s="15">
        <v>188.6</v>
      </c>
      <c r="J104" s="77">
        <v>78.400000000000006</v>
      </c>
      <c r="K104" s="86">
        <f t="shared" si="4"/>
        <v>41.569459172852604</v>
      </c>
    </row>
    <row r="105" spans="1:11" s="5" customFormat="1" ht="96" customHeight="1">
      <c r="A105" s="11" t="s">
        <v>254</v>
      </c>
      <c r="B105" s="87" t="s">
        <v>205</v>
      </c>
      <c r="C105" s="88"/>
      <c r="D105" s="89"/>
      <c r="E105" s="12">
        <v>984</v>
      </c>
      <c r="F105" s="13" t="s">
        <v>20</v>
      </c>
      <c r="G105" s="13" t="s">
        <v>223</v>
      </c>
      <c r="H105" s="12"/>
      <c r="I105" s="19">
        <f t="shared" ref="I105:J107" si="9">SUM(I106)</f>
        <v>48.3</v>
      </c>
      <c r="J105" s="19">
        <f t="shared" si="9"/>
        <v>48.2</v>
      </c>
      <c r="K105" s="86">
        <f t="shared" si="4"/>
        <v>99.792960662525886</v>
      </c>
    </row>
    <row r="106" spans="1:11" ht="30.75" customHeight="1">
      <c r="A106" s="11" t="s">
        <v>255</v>
      </c>
      <c r="B106" s="93" t="s">
        <v>183</v>
      </c>
      <c r="C106" s="94"/>
      <c r="D106" s="95"/>
      <c r="E106" s="6">
        <v>984</v>
      </c>
      <c r="F106" s="7" t="s">
        <v>20</v>
      </c>
      <c r="G106" s="7" t="s">
        <v>223</v>
      </c>
      <c r="H106" s="6">
        <v>200</v>
      </c>
      <c r="I106" s="15">
        <f t="shared" si="9"/>
        <v>48.3</v>
      </c>
      <c r="J106" s="15">
        <f t="shared" si="9"/>
        <v>48.2</v>
      </c>
      <c r="K106" s="86">
        <f t="shared" si="4"/>
        <v>99.792960662525886</v>
      </c>
    </row>
    <row r="107" spans="1:11" ht="46.5" customHeight="1">
      <c r="A107" s="11" t="s">
        <v>308</v>
      </c>
      <c r="B107" s="93" t="s">
        <v>386</v>
      </c>
      <c r="C107" s="104"/>
      <c r="D107" s="105"/>
      <c r="E107" s="6">
        <v>984</v>
      </c>
      <c r="F107" s="7" t="s">
        <v>20</v>
      </c>
      <c r="G107" s="7" t="s">
        <v>223</v>
      </c>
      <c r="H107" s="6">
        <v>240</v>
      </c>
      <c r="I107" s="15">
        <f t="shared" si="9"/>
        <v>48.3</v>
      </c>
      <c r="J107" s="15">
        <f t="shared" si="9"/>
        <v>48.2</v>
      </c>
      <c r="K107" s="86">
        <f t="shared" si="4"/>
        <v>99.792960662525886</v>
      </c>
    </row>
    <row r="108" spans="1:11" ht="49.5" customHeight="1">
      <c r="A108" s="11" t="s">
        <v>309</v>
      </c>
      <c r="B108" s="93" t="s">
        <v>387</v>
      </c>
      <c r="C108" s="104"/>
      <c r="D108" s="105"/>
      <c r="E108" s="6">
        <v>984</v>
      </c>
      <c r="F108" s="7" t="s">
        <v>20</v>
      </c>
      <c r="G108" s="7" t="s">
        <v>223</v>
      </c>
      <c r="H108" s="6">
        <v>244</v>
      </c>
      <c r="I108" s="15">
        <v>48.3</v>
      </c>
      <c r="J108" s="77">
        <v>48.2</v>
      </c>
      <c r="K108" s="86">
        <f t="shared" si="4"/>
        <v>99.792960662525886</v>
      </c>
    </row>
    <row r="109" spans="1:11" s="5" customFormat="1" ht="33" customHeight="1">
      <c r="A109" s="9" t="s">
        <v>28</v>
      </c>
      <c r="B109" s="109" t="s">
        <v>29</v>
      </c>
      <c r="C109" s="109"/>
      <c r="D109" s="109"/>
      <c r="E109" s="2">
        <v>984</v>
      </c>
      <c r="F109" s="3" t="s">
        <v>30</v>
      </c>
      <c r="G109" s="7"/>
      <c r="H109" s="6"/>
      <c r="I109" s="25">
        <f>SUM(I110)</f>
        <v>616.9</v>
      </c>
      <c r="J109" s="25">
        <f>SUM(J110)</f>
        <v>193.1</v>
      </c>
      <c r="K109" s="86">
        <f t="shared" si="4"/>
        <v>31.301669638515158</v>
      </c>
    </row>
    <row r="110" spans="1:11" s="5" customFormat="1" ht="63.75" customHeight="1">
      <c r="A110" s="16" t="s">
        <v>31</v>
      </c>
      <c r="B110" s="160" t="s">
        <v>396</v>
      </c>
      <c r="C110" s="160"/>
      <c r="D110" s="160"/>
      <c r="E110" s="16">
        <v>984</v>
      </c>
      <c r="F110" s="17" t="s">
        <v>32</v>
      </c>
      <c r="G110" s="17"/>
      <c r="H110" s="16"/>
      <c r="I110" s="26">
        <f>SUM(I111+I115)</f>
        <v>616.9</v>
      </c>
      <c r="J110" s="26">
        <f>SUM(J111+J115)</f>
        <v>193.1</v>
      </c>
      <c r="K110" s="86">
        <f t="shared" si="4"/>
        <v>31.301669638515158</v>
      </c>
    </row>
    <row r="111" spans="1:11" s="5" customFormat="1" ht="160.5" customHeight="1">
      <c r="A111" s="11" t="s">
        <v>33</v>
      </c>
      <c r="B111" s="163" t="s">
        <v>206</v>
      </c>
      <c r="C111" s="164"/>
      <c r="D111" s="165"/>
      <c r="E111" s="12">
        <v>984</v>
      </c>
      <c r="F111" s="13" t="s">
        <v>32</v>
      </c>
      <c r="G111" s="13" t="s">
        <v>225</v>
      </c>
      <c r="H111" s="12"/>
      <c r="I111" s="19">
        <f t="shared" ref="I111:J113" si="10">SUM(I112)</f>
        <v>182.2</v>
      </c>
      <c r="J111" s="19">
        <f t="shared" si="10"/>
        <v>17.100000000000001</v>
      </c>
      <c r="K111" s="86">
        <f t="shared" si="4"/>
        <v>9.3852908891328219</v>
      </c>
    </row>
    <row r="112" spans="1:11" ht="31.5" customHeight="1">
      <c r="A112" s="10" t="s">
        <v>140</v>
      </c>
      <c r="B112" s="93" t="s">
        <v>183</v>
      </c>
      <c r="C112" s="94"/>
      <c r="D112" s="95"/>
      <c r="E112" s="6">
        <v>984</v>
      </c>
      <c r="F112" s="7" t="s">
        <v>32</v>
      </c>
      <c r="G112" s="7" t="s">
        <v>225</v>
      </c>
      <c r="H112" s="6">
        <v>200</v>
      </c>
      <c r="I112" s="15">
        <f t="shared" si="10"/>
        <v>182.2</v>
      </c>
      <c r="J112" s="15">
        <f t="shared" si="10"/>
        <v>17.100000000000001</v>
      </c>
      <c r="K112" s="86">
        <f t="shared" si="4"/>
        <v>9.3852908891328219</v>
      </c>
    </row>
    <row r="113" spans="1:11" ht="46.9" customHeight="1">
      <c r="A113" s="10" t="s">
        <v>310</v>
      </c>
      <c r="B113" s="93" t="s">
        <v>386</v>
      </c>
      <c r="C113" s="104"/>
      <c r="D113" s="105"/>
      <c r="E113" s="6">
        <v>984</v>
      </c>
      <c r="F113" s="7" t="s">
        <v>32</v>
      </c>
      <c r="G113" s="7" t="s">
        <v>225</v>
      </c>
      <c r="H113" s="6">
        <v>240</v>
      </c>
      <c r="I113" s="15">
        <f t="shared" si="10"/>
        <v>182.2</v>
      </c>
      <c r="J113" s="15">
        <f t="shared" si="10"/>
        <v>17.100000000000001</v>
      </c>
      <c r="K113" s="86">
        <f t="shared" si="4"/>
        <v>9.3852908891328219</v>
      </c>
    </row>
    <row r="114" spans="1:11" ht="46.5" customHeight="1">
      <c r="A114" s="10" t="s">
        <v>311</v>
      </c>
      <c r="B114" s="93" t="s">
        <v>387</v>
      </c>
      <c r="C114" s="104"/>
      <c r="D114" s="105"/>
      <c r="E114" s="6">
        <v>984</v>
      </c>
      <c r="F114" s="7" t="s">
        <v>32</v>
      </c>
      <c r="G114" s="7" t="s">
        <v>225</v>
      </c>
      <c r="H114" s="6">
        <v>244</v>
      </c>
      <c r="I114" s="15">
        <v>182.2</v>
      </c>
      <c r="J114" s="77">
        <v>17.100000000000001</v>
      </c>
      <c r="K114" s="86">
        <f t="shared" si="4"/>
        <v>9.3852908891328219</v>
      </c>
    </row>
    <row r="115" spans="1:11" s="5" customFormat="1" ht="128.25" customHeight="1">
      <c r="A115" s="11" t="s">
        <v>34</v>
      </c>
      <c r="B115" s="87" t="s">
        <v>208</v>
      </c>
      <c r="C115" s="88"/>
      <c r="D115" s="89"/>
      <c r="E115" s="12">
        <v>984</v>
      </c>
      <c r="F115" s="13" t="s">
        <v>32</v>
      </c>
      <c r="G115" s="13" t="s">
        <v>226</v>
      </c>
      <c r="H115" s="12"/>
      <c r="I115" s="19">
        <f t="shared" ref="I115:J117" si="11">SUM(I116)</f>
        <v>434.7</v>
      </c>
      <c r="J115" s="19">
        <f t="shared" si="11"/>
        <v>176</v>
      </c>
      <c r="K115" s="86">
        <f t="shared" si="4"/>
        <v>40.487692661605706</v>
      </c>
    </row>
    <row r="116" spans="1:11" ht="33.75" customHeight="1">
      <c r="A116" s="10" t="s">
        <v>142</v>
      </c>
      <c r="B116" s="93" t="s">
        <v>183</v>
      </c>
      <c r="C116" s="94"/>
      <c r="D116" s="95"/>
      <c r="E116" s="6">
        <v>984</v>
      </c>
      <c r="F116" s="7" t="s">
        <v>32</v>
      </c>
      <c r="G116" s="7" t="s">
        <v>226</v>
      </c>
      <c r="H116" s="6">
        <v>200</v>
      </c>
      <c r="I116" s="15">
        <f t="shared" si="11"/>
        <v>434.7</v>
      </c>
      <c r="J116" s="15">
        <f t="shared" si="11"/>
        <v>176</v>
      </c>
      <c r="K116" s="86">
        <f t="shared" si="4"/>
        <v>40.487692661605706</v>
      </c>
    </row>
    <row r="117" spans="1:11" ht="47.45" customHeight="1">
      <c r="A117" s="10" t="s">
        <v>312</v>
      </c>
      <c r="B117" s="93" t="s">
        <v>386</v>
      </c>
      <c r="C117" s="104"/>
      <c r="D117" s="105"/>
      <c r="E117" s="6">
        <v>984</v>
      </c>
      <c r="F117" s="7" t="s">
        <v>32</v>
      </c>
      <c r="G117" s="7" t="s">
        <v>226</v>
      </c>
      <c r="H117" s="6">
        <v>240</v>
      </c>
      <c r="I117" s="15">
        <f t="shared" si="11"/>
        <v>434.7</v>
      </c>
      <c r="J117" s="15">
        <f t="shared" si="11"/>
        <v>176</v>
      </c>
      <c r="K117" s="86">
        <f t="shared" si="4"/>
        <v>40.487692661605706</v>
      </c>
    </row>
    <row r="118" spans="1:11" ht="46.9" customHeight="1">
      <c r="A118" s="10" t="s">
        <v>313</v>
      </c>
      <c r="B118" s="93" t="s">
        <v>387</v>
      </c>
      <c r="C118" s="104"/>
      <c r="D118" s="105"/>
      <c r="E118" s="6">
        <v>984</v>
      </c>
      <c r="F118" s="7" t="s">
        <v>32</v>
      </c>
      <c r="G118" s="7" t="s">
        <v>226</v>
      </c>
      <c r="H118" s="6">
        <v>244</v>
      </c>
      <c r="I118" s="15">
        <v>434.7</v>
      </c>
      <c r="J118" s="81">
        <v>176</v>
      </c>
      <c r="K118" s="86">
        <f t="shared" si="4"/>
        <v>40.487692661605706</v>
      </c>
    </row>
    <row r="119" spans="1:11" ht="15" customHeight="1">
      <c r="A119" s="9" t="s">
        <v>35</v>
      </c>
      <c r="B119" s="124" t="s">
        <v>36</v>
      </c>
      <c r="C119" s="125"/>
      <c r="D119" s="126"/>
      <c r="E119" s="2">
        <v>984</v>
      </c>
      <c r="F119" s="3" t="s">
        <v>37</v>
      </c>
      <c r="G119" s="3"/>
      <c r="H119" s="6"/>
      <c r="I119" s="25">
        <f>SUM(I120+I124+I132)</f>
        <v>69979</v>
      </c>
      <c r="J119" s="25">
        <f>SUM(J120+J124+J132)</f>
        <v>26465.899999999998</v>
      </c>
      <c r="K119" s="86">
        <f t="shared" si="4"/>
        <v>37.819774503779705</v>
      </c>
    </row>
    <row r="120" spans="1:11" ht="18.75" customHeight="1">
      <c r="A120" s="20" t="s">
        <v>38</v>
      </c>
      <c r="B120" s="144" t="s">
        <v>115</v>
      </c>
      <c r="C120" s="161"/>
      <c r="D120" s="162"/>
      <c r="E120" s="16">
        <v>984</v>
      </c>
      <c r="F120" s="17" t="s">
        <v>114</v>
      </c>
      <c r="G120" s="17"/>
      <c r="H120" s="12"/>
      <c r="I120" s="26">
        <f t="shared" ref="I120:J122" si="12">SUM(I121)</f>
        <v>1165.2</v>
      </c>
      <c r="J120" s="26">
        <f t="shared" si="12"/>
        <v>582.29999999999995</v>
      </c>
      <c r="K120" s="86">
        <f t="shared" si="4"/>
        <v>49.974253347064874</v>
      </c>
    </row>
    <row r="121" spans="1:11" s="5" customFormat="1" ht="78.75" customHeight="1">
      <c r="A121" s="11" t="s">
        <v>39</v>
      </c>
      <c r="B121" s="184" t="s">
        <v>159</v>
      </c>
      <c r="C121" s="161"/>
      <c r="D121" s="162"/>
      <c r="E121" s="12">
        <v>984</v>
      </c>
      <c r="F121" s="13" t="s">
        <v>114</v>
      </c>
      <c r="G121" s="13" t="s">
        <v>227</v>
      </c>
      <c r="H121" s="12"/>
      <c r="I121" s="19">
        <f t="shared" si="12"/>
        <v>1165.2</v>
      </c>
      <c r="J121" s="19">
        <f t="shared" si="12"/>
        <v>582.29999999999995</v>
      </c>
      <c r="K121" s="86">
        <f t="shared" si="4"/>
        <v>49.974253347064874</v>
      </c>
    </row>
    <row r="122" spans="1:11" ht="18.75" customHeight="1">
      <c r="A122" s="10" t="s">
        <v>40</v>
      </c>
      <c r="B122" s="133" t="s">
        <v>145</v>
      </c>
      <c r="C122" s="142"/>
      <c r="D122" s="143"/>
      <c r="E122" s="6">
        <v>984</v>
      </c>
      <c r="F122" s="7" t="s">
        <v>114</v>
      </c>
      <c r="G122" s="7" t="s">
        <v>227</v>
      </c>
      <c r="H122" s="6">
        <v>800</v>
      </c>
      <c r="I122" s="15">
        <f t="shared" si="12"/>
        <v>1165.2</v>
      </c>
      <c r="J122" s="15">
        <f t="shared" si="12"/>
        <v>582.29999999999995</v>
      </c>
      <c r="K122" s="86">
        <f t="shared" si="4"/>
        <v>49.974253347064874</v>
      </c>
    </row>
    <row r="123" spans="1:11" ht="77.25" customHeight="1">
      <c r="A123" s="10" t="s">
        <v>314</v>
      </c>
      <c r="B123" s="133" t="s">
        <v>397</v>
      </c>
      <c r="C123" s="134"/>
      <c r="D123" s="135"/>
      <c r="E123" s="6">
        <v>984</v>
      </c>
      <c r="F123" s="7" t="s">
        <v>114</v>
      </c>
      <c r="G123" s="7" t="s">
        <v>227</v>
      </c>
      <c r="H123" s="6">
        <v>810</v>
      </c>
      <c r="I123" s="15">
        <v>1165.2</v>
      </c>
      <c r="J123" s="77">
        <v>582.29999999999995</v>
      </c>
      <c r="K123" s="86">
        <f t="shared" si="4"/>
        <v>49.974253347064874</v>
      </c>
    </row>
    <row r="124" spans="1:11" s="8" customFormat="1" ht="19.5" customHeight="1">
      <c r="A124" s="20" t="s">
        <v>41</v>
      </c>
      <c r="B124" s="144" t="s">
        <v>160</v>
      </c>
      <c r="C124" s="145"/>
      <c r="D124" s="146"/>
      <c r="E124" s="16">
        <v>984</v>
      </c>
      <c r="F124" s="17" t="s">
        <v>122</v>
      </c>
      <c r="G124" s="17"/>
      <c r="H124" s="16"/>
      <c r="I124" s="26">
        <f>SUM(I125)</f>
        <v>68759.5</v>
      </c>
      <c r="J124" s="26">
        <f>SUM(J125)</f>
        <v>25829.399999999998</v>
      </c>
      <c r="K124" s="86">
        <f t="shared" si="4"/>
        <v>37.56484558497371</v>
      </c>
    </row>
    <row r="125" spans="1:11" s="5" customFormat="1" ht="111.75" customHeight="1">
      <c r="A125" s="11" t="s">
        <v>44</v>
      </c>
      <c r="B125" s="147" t="s">
        <v>207</v>
      </c>
      <c r="C125" s="148"/>
      <c r="D125" s="149"/>
      <c r="E125" s="12">
        <v>984</v>
      </c>
      <c r="F125" s="13" t="s">
        <v>122</v>
      </c>
      <c r="G125" s="13" t="s">
        <v>228</v>
      </c>
      <c r="H125" s="12"/>
      <c r="I125" s="19">
        <f>SUM(I126+I129)</f>
        <v>68759.5</v>
      </c>
      <c r="J125" s="19">
        <f>SUM(J126+J129)</f>
        <v>25829.399999999998</v>
      </c>
      <c r="K125" s="86">
        <f t="shared" si="4"/>
        <v>37.56484558497371</v>
      </c>
    </row>
    <row r="126" spans="1:11" ht="32.25" customHeight="1">
      <c r="A126" s="10" t="s">
        <v>45</v>
      </c>
      <c r="B126" s="93" t="s">
        <v>183</v>
      </c>
      <c r="C126" s="94"/>
      <c r="D126" s="95"/>
      <c r="E126" s="6">
        <v>984</v>
      </c>
      <c r="F126" s="7" t="s">
        <v>122</v>
      </c>
      <c r="G126" s="7" t="s">
        <v>228</v>
      </c>
      <c r="H126" s="6">
        <v>200</v>
      </c>
      <c r="I126" s="15">
        <f>SUM(I127)</f>
        <v>68743.899999999994</v>
      </c>
      <c r="J126" s="15">
        <f>SUM(J127)</f>
        <v>25813.8</v>
      </c>
      <c r="K126" s="86">
        <f t="shared" si="4"/>
        <v>37.550677223724584</v>
      </c>
    </row>
    <row r="127" spans="1:11" ht="48.6" customHeight="1">
      <c r="A127" s="10" t="s">
        <v>315</v>
      </c>
      <c r="B127" s="93" t="s">
        <v>386</v>
      </c>
      <c r="C127" s="104"/>
      <c r="D127" s="105"/>
      <c r="E127" s="6">
        <v>984</v>
      </c>
      <c r="F127" s="7" t="s">
        <v>122</v>
      </c>
      <c r="G127" s="7" t="s">
        <v>228</v>
      </c>
      <c r="H127" s="6">
        <v>240</v>
      </c>
      <c r="I127" s="15">
        <f>SUM(I128)</f>
        <v>68743.899999999994</v>
      </c>
      <c r="J127" s="15">
        <f>SUM(J128)</f>
        <v>25813.8</v>
      </c>
      <c r="K127" s="86">
        <f t="shared" si="4"/>
        <v>37.550677223724584</v>
      </c>
    </row>
    <row r="128" spans="1:11" ht="47.25" customHeight="1">
      <c r="A128" s="10" t="s">
        <v>316</v>
      </c>
      <c r="B128" s="93" t="s">
        <v>387</v>
      </c>
      <c r="C128" s="104"/>
      <c r="D128" s="105"/>
      <c r="E128" s="6">
        <v>984</v>
      </c>
      <c r="F128" s="7" t="s">
        <v>122</v>
      </c>
      <c r="G128" s="7" t="s">
        <v>228</v>
      </c>
      <c r="H128" s="6">
        <v>244</v>
      </c>
      <c r="I128" s="15">
        <v>68743.899999999994</v>
      </c>
      <c r="J128" s="77">
        <v>25813.8</v>
      </c>
      <c r="K128" s="86">
        <f t="shared" si="4"/>
        <v>37.550677223724584</v>
      </c>
    </row>
    <row r="129" spans="1:11" ht="21" customHeight="1">
      <c r="A129" s="10" t="s">
        <v>427</v>
      </c>
      <c r="B129" s="93" t="s">
        <v>145</v>
      </c>
      <c r="C129" s="104"/>
      <c r="D129" s="105"/>
      <c r="E129" s="6">
        <v>984</v>
      </c>
      <c r="F129" s="7" t="s">
        <v>122</v>
      </c>
      <c r="G129" s="7" t="s">
        <v>228</v>
      </c>
      <c r="H129" s="6">
        <v>800</v>
      </c>
      <c r="I129" s="15">
        <f>I130</f>
        <v>15.6</v>
      </c>
      <c r="J129" s="15">
        <f>J130</f>
        <v>15.6</v>
      </c>
      <c r="K129" s="86">
        <f t="shared" si="4"/>
        <v>100</v>
      </c>
    </row>
    <row r="130" spans="1:11" ht="21" customHeight="1">
      <c r="A130" s="10" t="s">
        <v>428</v>
      </c>
      <c r="B130" s="93" t="s">
        <v>389</v>
      </c>
      <c r="C130" s="104"/>
      <c r="D130" s="105"/>
      <c r="E130" s="6">
        <v>984</v>
      </c>
      <c r="F130" s="7" t="s">
        <v>122</v>
      </c>
      <c r="G130" s="7" t="s">
        <v>228</v>
      </c>
      <c r="H130" s="6">
        <v>850</v>
      </c>
      <c r="I130" s="15">
        <f>I131</f>
        <v>15.6</v>
      </c>
      <c r="J130" s="15">
        <f>J131</f>
        <v>15.6</v>
      </c>
      <c r="K130" s="86">
        <f t="shared" si="4"/>
        <v>100</v>
      </c>
    </row>
    <row r="131" spans="1:11" s="85" customFormat="1" ht="21" customHeight="1">
      <c r="A131" s="83" t="s">
        <v>429</v>
      </c>
      <c r="B131" s="139" t="s">
        <v>392</v>
      </c>
      <c r="C131" s="140"/>
      <c r="D131" s="141"/>
      <c r="E131" s="70">
        <v>984</v>
      </c>
      <c r="F131" s="65" t="s">
        <v>122</v>
      </c>
      <c r="G131" s="65" t="s">
        <v>228</v>
      </c>
      <c r="H131" s="70">
        <v>853</v>
      </c>
      <c r="I131" s="60">
        <v>15.6</v>
      </c>
      <c r="J131" s="84">
        <v>15.6</v>
      </c>
      <c r="K131" s="86">
        <f t="shared" si="4"/>
        <v>100</v>
      </c>
    </row>
    <row r="132" spans="1:11" s="5" customFormat="1" ht="30.75" customHeight="1">
      <c r="A132" s="20" t="s">
        <v>113</v>
      </c>
      <c r="B132" s="160" t="s">
        <v>42</v>
      </c>
      <c r="C132" s="160"/>
      <c r="D132" s="160"/>
      <c r="E132" s="16">
        <v>984</v>
      </c>
      <c r="F132" s="17" t="s">
        <v>43</v>
      </c>
      <c r="G132" s="12"/>
      <c r="H132" s="12"/>
      <c r="I132" s="26">
        <f>I133</f>
        <v>54.3</v>
      </c>
      <c r="J132" s="26">
        <f>J133</f>
        <v>54.2</v>
      </c>
      <c r="K132" s="86">
        <f t="shared" si="4"/>
        <v>99.815837937384913</v>
      </c>
    </row>
    <row r="133" spans="1:11" ht="47.25" customHeight="1">
      <c r="A133" s="11" t="s">
        <v>143</v>
      </c>
      <c r="B133" s="87" t="s">
        <v>197</v>
      </c>
      <c r="C133" s="88"/>
      <c r="D133" s="89"/>
      <c r="E133" s="12">
        <v>984</v>
      </c>
      <c r="F133" s="13" t="s">
        <v>43</v>
      </c>
      <c r="G133" s="12">
        <v>3450000120</v>
      </c>
      <c r="H133" s="12"/>
      <c r="I133" s="19">
        <f t="shared" ref="I133:J135" si="13">SUM(I134)</f>
        <v>54.3</v>
      </c>
      <c r="J133" s="19">
        <f t="shared" si="13"/>
        <v>54.2</v>
      </c>
      <c r="K133" s="86">
        <f t="shared" si="4"/>
        <v>99.815837937384913</v>
      </c>
    </row>
    <row r="134" spans="1:11" s="8" customFormat="1" ht="31.5" customHeight="1">
      <c r="A134" s="10" t="s">
        <v>144</v>
      </c>
      <c r="B134" s="93" t="s">
        <v>183</v>
      </c>
      <c r="C134" s="94"/>
      <c r="D134" s="95"/>
      <c r="E134" s="6">
        <v>984</v>
      </c>
      <c r="F134" s="7" t="s">
        <v>43</v>
      </c>
      <c r="G134" s="6">
        <v>3450000120</v>
      </c>
      <c r="H134" s="6">
        <v>200</v>
      </c>
      <c r="I134" s="15">
        <f t="shared" si="13"/>
        <v>54.3</v>
      </c>
      <c r="J134" s="15">
        <f t="shared" si="13"/>
        <v>54.2</v>
      </c>
      <c r="K134" s="86">
        <f t="shared" si="4"/>
        <v>99.815837937384913</v>
      </c>
    </row>
    <row r="135" spans="1:11" s="8" customFormat="1" ht="46.5" customHeight="1">
      <c r="A135" s="10" t="s">
        <v>317</v>
      </c>
      <c r="B135" s="93" t="s">
        <v>386</v>
      </c>
      <c r="C135" s="104"/>
      <c r="D135" s="105"/>
      <c r="E135" s="6">
        <v>984</v>
      </c>
      <c r="F135" s="7" t="s">
        <v>43</v>
      </c>
      <c r="G135" s="6">
        <v>3450000120</v>
      </c>
      <c r="H135" s="6">
        <v>240</v>
      </c>
      <c r="I135" s="15">
        <f t="shared" si="13"/>
        <v>54.3</v>
      </c>
      <c r="J135" s="15">
        <f t="shared" si="13"/>
        <v>54.2</v>
      </c>
      <c r="K135" s="86">
        <f t="shared" si="4"/>
        <v>99.815837937384913</v>
      </c>
    </row>
    <row r="136" spans="1:11" s="75" customFormat="1" ht="46.5" customHeight="1">
      <c r="A136" s="66" t="s">
        <v>318</v>
      </c>
      <c r="B136" s="106" t="s">
        <v>273</v>
      </c>
      <c r="C136" s="107"/>
      <c r="D136" s="108"/>
      <c r="E136" s="52">
        <v>984</v>
      </c>
      <c r="F136" s="53" t="s">
        <v>43</v>
      </c>
      <c r="G136" s="52">
        <v>3450000120</v>
      </c>
      <c r="H136" s="52">
        <v>244</v>
      </c>
      <c r="I136" s="54">
        <v>54.3</v>
      </c>
      <c r="J136" s="79">
        <v>54.2</v>
      </c>
      <c r="K136" s="86">
        <f t="shared" si="4"/>
        <v>99.815837937384913</v>
      </c>
    </row>
    <row r="137" spans="1:11" s="8" customFormat="1" ht="32.25" customHeight="1">
      <c r="A137" s="9" t="s">
        <v>100</v>
      </c>
      <c r="B137" s="136" t="s">
        <v>96</v>
      </c>
      <c r="C137" s="137"/>
      <c r="D137" s="138"/>
      <c r="E137" s="2">
        <v>984</v>
      </c>
      <c r="F137" s="3" t="s">
        <v>99</v>
      </c>
      <c r="G137" s="2"/>
      <c r="H137" s="2"/>
      <c r="I137" s="25">
        <f>I138</f>
        <v>191436.5</v>
      </c>
      <c r="J137" s="25">
        <f>J138</f>
        <v>52890.799999999996</v>
      </c>
      <c r="K137" s="86">
        <f t="shared" ref="K137:K200" si="14">SUM(J137/I137)*100</f>
        <v>27.628378078370631</v>
      </c>
    </row>
    <row r="138" spans="1:11" s="5" customFormat="1" ht="15" customHeight="1">
      <c r="A138" s="9" t="s">
        <v>97</v>
      </c>
      <c r="B138" s="124" t="s">
        <v>101</v>
      </c>
      <c r="C138" s="125"/>
      <c r="D138" s="126"/>
      <c r="E138" s="2">
        <v>984</v>
      </c>
      <c r="F138" s="3" t="s">
        <v>46</v>
      </c>
      <c r="G138" s="6"/>
      <c r="H138" s="6"/>
      <c r="I138" s="25">
        <f>SUM(I139+I143+I147+I151+I155+I159+I163+I167+I171+I175)</f>
        <v>191436.5</v>
      </c>
      <c r="J138" s="25">
        <f>SUM(J139+J143+J147+J151+J155+J159+J163+J167+J171+J175)</f>
        <v>52890.799999999996</v>
      </c>
      <c r="K138" s="86">
        <f t="shared" si="14"/>
        <v>27.628378078370631</v>
      </c>
    </row>
    <row r="139" spans="1:11" s="5" customFormat="1" ht="77.25" customHeight="1">
      <c r="A139" s="10" t="s">
        <v>188</v>
      </c>
      <c r="B139" s="184" t="s">
        <v>258</v>
      </c>
      <c r="C139" s="185"/>
      <c r="D139" s="186"/>
      <c r="E139" s="6">
        <v>984</v>
      </c>
      <c r="F139" s="7" t="s">
        <v>46</v>
      </c>
      <c r="G139" s="6" t="s">
        <v>250</v>
      </c>
      <c r="H139" s="6"/>
      <c r="I139" s="19">
        <f t="shared" ref="I139:J141" si="15">SUM(I140)</f>
        <v>59721.4</v>
      </c>
      <c r="J139" s="19">
        <f t="shared" si="15"/>
        <v>25554.1</v>
      </c>
      <c r="K139" s="86">
        <f t="shared" si="14"/>
        <v>42.788849558114848</v>
      </c>
    </row>
    <row r="140" spans="1:11" s="5" customFormat="1" ht="30.75" customHeight="1">
      <c r="A140" s="10" t="s">
        <v>189</v>
      </c>
      <c r="B140" s="93" t="s">
        <v>183</v>
      </c>
      <c r="C140" s="94"/>
      <c r="D140" s="95"/>
      <c r="E140" s="6">
        <v>984</v>
      </c>
      <c r="F140" s="7" t="s">
        <v>46</v>
      </c>
      <c r="G140" s="6" t="s">
        <v>250</v>
      </c>
      <c r="H140" s="6">
        <v>200</v>
      </c>
      <c r="I140" s="15">
        <f t="shared" si="15"/>
        <v>59721.4</v>
      </c>
      <c r="J140" s="15">
        <f t="shared" si="15"/>
        <v>25554.1</v>
      </c>
      <c r="K140" s="86">
        <f t="shared" si="14"/>
        <v>42.788849558114848</v>
      </c>
    </row>
    <row r="141" spans="1:11" s="5" customFormat="1" ht="46.5" customHeight="1">
      <c r="A141" s="10" t="s">
        <v>319</v>
      </c>
      <c r="B141" s="93" t="s">
        <v>272</v>
      </c>
      <c r="C141" s="104"/>
      <c r="D141" s="105"/>
      <c r="E141" s="6">
        <v>984</v>
      </c>
      <c r="F141" s="7" t="s">
        <v>46</v>
      </c>
      <c r="G141" s="6" t="s">
        <v>250</v>
      </c>
      <c r="H141" s="6">
        <v>240</v>
      </c>
      <c r="I141" s="15">
        <f t="shared" si="15"/>
        <v>59721.4</v>
      </c>
      <c r="J141" s="15">
        <f t="shared" si="15"/>
        <v>25554.1</v>
      </c>
      <c r="K141" s="86">
        <f t="shared" si="14"/>
        <v>42.788849558114848</v>
      </c>
    </row>
    <row r="142" spans="1:11" s="55" customFormat="1" ht="47.25" customHeight="1">
      <c r="A142" s="66" t="s">
        <v>320</v>
      </c>
      <c r="B142" s="106" t="s">
        <v>387</v>
      </c>
      <c r="C142" s="107"/>
      <c r="D142" s="108"/>
      <c r="E142" s="52">
        <v>984</v>
      </c>
      <c r="F142" s="53" t="s">
        <v>46</v>
      </c>
      <c r="G142" s="52" t="s">
        <v>250</v>
      </c>
      <c r="H142" s="52">
        <v>244</v>
      </c>
      <c r="I142" s="54">
        <v>59721.4</v>
      </c>
      <c r="J142" s="82">
        <v>25554.1</v>
      </c>
      <c r="K142" s="86">
        <f t="shared" si="14"/>
        <v>42.788849558114848</v>
      </c>
    </row>
    <row r="143" spans="1:11" s="5" customFormat="1" ht="63" customHeight="1">
      <c r="A143" s="10" t="s">
        <v>102</v>
      </c>
      <c r="B143" s="87" t="s">
        <v>198</v>
      </c>
      <c r="C143" s="88"/>
      <c r="D143" s="89"/>
      <c r="E143" s="6">
        <v>984</v>
      </c>
      <c r="F143" s="7" t="s">
        <v>46</v>
      </c>
      <c r="G143" s="6">
        <v>6000000152</v>
      </c>
      <c r="H143" s="6"/>
      <c r="I143" s="15">
        <f t="shared" ref="I143:J145" si="16">SUM(I144)</f>
        <v>699.5</v>
      </c>
      <c r="J143" s="15">
        <f t="shared" si="16"/>
        <v>0</v>
      </c>
      <c r="K143" s="86">
        <f t="shared" si="14"/>
        <v>0</v>
      </c>
    </row>
    <row r="144" spans="1:11" s="5" customFormat="1" ht="30.75" customHeight="1">
      <c r="A144" s="10" t="s">
        <v>103</v>
      </c>
      <c r="B144" s="93" t="s">
        <v>183</v>
      </c>
      <c r="C144" s="94"/>
      <c r="D144" s="95"/>
      <c r="E144" s="6">
        <v>984</v>
      </c>
      <c r="F144" s="7" t="s">
        <v>46</v>
      </c>
      <c r="G144" s="6">
        <v>6000000152</v>
      </c>
      <c r="H144" s="6">
        <v>200</v>
      </c>
      <c r="I144" s="15">
        <f t="shared" si="16"/>
        <v>699.5</v>
      </c>
      <c r="J144" s="15">
        <f t="shared" si="16"/>
        <v>0</v>
      </c>
      <c r="K144" s="86">
        <f t="shared" si="14"/>
        <v>0</v>
      </c>
    </row>
    <row r="145" spans="1:11" s="5" customFormat="1" ht="49.5" customHeight="1">
      <c r="A145" s="10" t="s">
        <v>321</v>
      </c>
      <c r="B145" s="93" t="s">
        <v>272</v>
      </c>
      <c r="C145" s="104"/>
      <c r="D145" s="105"/>
      <c r="E145" s="6">
        <v>984</v>
      </c>
      <c r="F145" s="7" t="s">
        <v>46</v>
      </c>
      <c r="G145" s="6">
        <v>6000000152</v>
      </c>
      <c r="H145" s="6">
        <v>240</v>
      </c>
      <c r="I145" s="15">
        <f t="shared" si="16"/>
        <v>699.5</v>
      </c>
      <c r="J145" s="15">
        <f t="shared" si="16"/>
        <v>0</v>
      </c>
      <c r="K145" s="86">
        <f t="shared" si="14"/>
        <v>0</v>
      </c>
    </row>
    <row r="146" spans="1:11" s="5" customFormat="1" ht="48" customHeight="1">
      <c r="A146" s="10" t="s">
        <v>322</v>
      </c>
      <c r="B146" s="93" t="s">
        <v>387</v>
      </c>
      <c r="C146" s="104"/>
      <c r="D146" s="105"/>
      <c r="E146" s="6">
        <v>984</v>
      </c>
      <c r="F146" s="7" t="s">
        <v>46</v>
      </c>
      <c r="G146" s="6">
        <v>6000000152</v>
      </c>
      <c r="H146" s="6">
        <v>244</v>
      </c>
      <c r="I146" s="15">
        <v>699.5</v>
      </c>
      <c r="J146" s="82">
        <v>0</v>
      </c>
      <c r="K146" s="86">
        <f t="shared" si="14"/>
        <v>0</v>
      </c>
    </row>
    <row r="147" spans="1:11" s="5" customFormat="1" ht="79.5" customHeight="1">
      <c r="A147" s="10" t="s">
        <v>105</v>
      </c>
      <c r="B147" s="147" t="s">
        <v>241</v>
      </c>
      <c r="C147" s="88"/>
      <c r="D147" s="89"/>
      <c r="E147" s="39">
        <v>984</v>
      </c>
      <c r="F147" s="40" t="s">
        <v>46</v>
      </c>
      <c r="G147" s="6">
        <v>6000000161</v>
      </c>
      <c r="H147" s="40"/>
      <c r="I147" s="19">
        <f>I148</f>
        <v>5241.3999999999996</v>
      </c>
      <c r="J147" s="19">
        <f>J148</f>
        <v>1063.9000000000001</v>
      </c>
      <c r="K147" s="86">
        <f t="shared" si="14"/>
        <v>20.298011981531655</v>
      </c>
    </row>
    <row r="148" spans="1:11" s="5" customFormat="1" ht="30.75" customHeight="1">
      <c r="A148" s="10" t="s">
        <v>181</v>
      </c>
      <c r="B148" s="93" t="s">
        <v>183</v>
      </c>
      <c r="C148" s="94"/>
      <c r="D148" s="95"/>
      <c r="E148" s="24">
        <v>984</v>
      </c>
      <c r="F148" s="29" t="s">
        <v>46</v>
      </c>
      <c r="G148" s="6">
        <v>6000000161</v>
      </c>
      <c r="H148" s="29" t="s">
        <v>147</v>
      </c>
      <c r="I148" s="15">
        <f>I149</f>
        <v>5241.3999999999996</v>
      </c>
      <c r="J148" s="15">
        <f>J149</f>
        <v>1063.9000000000001</v>
      </c>
      <c r="K148" s="86">
        <f t="shared" si="14"/>
        <v>20.298011981531655</v>
      </c>
    </row>
    <row r="149" spans="1:11" s="5" customFormat="1" ht="48.75" customHeight="1">
      <c r="A149" s="10" t="s">
        <v>323</v>
      </c>
      <c r="B149" s="93" t="s">
        <v>272</v>
      </c>
      <c r="C149" s="104"/>
      <c r="D149" s="105"/>
      <c r="E149" s="24">
        <v>984</v>
      </c>
      <c r="F149" s="29" t="s">
        <v>46</v>
      </c>
      <c r="G149" s="6">
        <v>6000000161</v>
      </c>
      <c r="H149" s="50" t="s">
        <v>294</v>
      </c>
      <c r="I149" s="43">
        <f>SUM(I150)</f>
        <v>5241.3999999999996</v>
      </c>
      <c r="J149" s="43">
        <f>SUM(J150)</f>
        <v>1063.9000000000001</v>
      </c>
      <c r="K149" s="86">
        <f t="shared" si="14"/>
        <v>20.298011981531655</v>
      </c>
    </row>
    <row r="150" spans="1:11" s="55" customFormat="1" ht="48" customHeight="1">
      <c r="A150" s="66" t="s">
        <v>324</v>
      </c>
      <c r="B150" s="106" t="s">
        <v>387</v>
      </c>
      <c r="C150" s="107"/>
      <c r="D150" s="108"/>
      <c r="E150" s="67">
        <v>984</v>
      </c>
      <c r="F150" s="68" t="s">
        <v>46</v>
      </c>
      <c r="G150" s="52">
        <v>6000000161</v>
      </c>
      <c r="H150" s="74" t="s">
        <v>295</v>
      </c>
      <c r="I150" s="73">
        <v>5241.3999999999996</v>
      </c>
      <c r="J150" s="79">
        <v>1063.9000000000001</v>
      </c>
      <c r="K150" s="86">
        <f t="shared" si="14"/>
        <v>20.298011981531655</v>
      </c>
    </row>
    <row r="151" spans="1:11" s="5" customFormat="1" ht="111" customHeight="1">
      <c r="A151" s="11" t="s">
        <v>106</v>
      </c>
      <c r="B151" s="127" t="s">
        <v>199</v>
      </c>
      <c r="C151" s="128"/>
      <c r="D151" s="129"/>
      <c r="E151" s="34">
        <v>984</v>
      </c>
      <c r="F151" s="28" t="s">
        <v>46</v>
      </c>
      <c r="G151" s="6">
        <v>6000000162</v>
      </c>
      <c r="H151" s="42"/>
      <c r="I151" s="43">
        <f t="shared" ref="I151:J153" si="17">SUM(I152)</f>
        <v>150</v>
      </c>
      <c r="J151" s="43">
        <f t="shared" si="17"/>
        <v>0</v>
      </c>
      <c r="K151" s="86">
        <f t="shared" si="14"/>
        <v>0</v>
      </c>
    </row>
    <row r="152" spans="1:11" s="5" customFormat="1" ht="30.75" customHeight="1">
      <c r="A152" s="11" t="s">
        <v>107</v>
      </c>
      <c r="B152" s="93" t="s">
        <v>183</v>
      </c>
      <c r="C152" s="94"/>
      <c r="D152" s="95"/>
      <c r="E152" s="34">
        <v>984</v>
      </c>
      <c r="F152" s="28" t="s">
        <v>46</v>
      </c>
      <c r="G152" s="6">
        <v>6000000162</v>
      </c>
      <c r="H152" s="42" t="s">
        <v>147</v>
      </c>
      <c r="I152" s="43">
        <f t="shared" si="17"/>
        <v>150</v>
      </c>
      <c r="J152" s="43">
        <f t="shared" si="17"/>
        <v>0</v>
      </c>
      <c r="K152" s="86">
        <f t="shared" si="14"/>
        <v>0</v>
      </c>
    </row>
    <row r="153" spans="1:11" s="5" customFormat="1" ht="46.5" customHeight="1">
      <c r="A153" s="11" t="s">
        <v>325</v>
      </c>
      <c r="B153" s="93" t="s">
        <v>386</v>
      </c>
      <c r="C153" s="104"/>
      <c r="D153" s="105"/>
      <c r="E153" s="34">
        <v>984</v>
      </c>
      <c r="F153" s="28" t="s">
        <v>46</v>
      </c>
      <c r="G153" s="6">
        <v>6000000162</v>
      </c>
      <c r="H153" s="42" t="s">
        <v>294</v>
      </c>
      <c r="I153" s="43">
        <f t="shared" si="17"/>
        <v>150</v>
      </c>
      <c r="J153" s="43">
        <f t="shared" si="17"/>
        <v>0</v>
      </c>
      <c r="K153" s="86">
        <f t="shared" si="14"/>
        <v>0</v>
      </c>
    </row>
    <row r="154" spans="1:11" s="55" customFormat="1" ht="48" customHeight="1">
      <c r="A154" s="64" t="s">
        <v>326</v>
      </c>
      <c r="B154" s="106" t="s">
        <v>387</v>
      </c>
      <c r="C154" s="107"/>
      <c r="D154" s="108"/>
      <c r="E154" s="70">
        <v>984</v>
      </c>
      <c r="F154" s="65" t="s">
        <v>46</v>
      </c>
      <c r="G154" s="52">
        <v>6000000162</v>
      </c>
      <c r="H154" s="72" t="s">
        <v>295</v>
      </c>
      <c r="I154" s="73">
        <v>150</v>
      </c>
      <c r="J154" s="82">
        <v>0</v>
      </c>
      <c r="K154" s="86">
        <f t="shared" si="14"/>
        <v>0</v>
      </c>
    </row>
    <row r="155" spans="1:11" s="5" customFormat="1" ht="110.25" customHeight="1">
      <c r="A155" s="11" t="s">
        <v>161</v>
      </c>
      <c r="B155" s="181" t="s">
        <v>236</v>
      </c>
      <c r="C155" s="128"/>
      <c r="D155" s="129"/>
      <c r="E155" s="23">
        <v>984</v>
      </c>
      <c r="F155" s="27" t="s">
        <v>46</v>
      </c>
      <c r="G155" s="27" t="s">
        <v>229</v>
      </c>
      <c r="H155" s="27"/>
      <c r="I155" s="45">
        <f>I156</f>
        <v>26409.5</v>
      </c>
      <c r="J155" s="45">
        <f>J156</f>
        <v>5548.6</v>
      </c>
      <c r="K155" s="86">
        <f t="shared" si="14"/>
        <v>21.009863874742045</v>
      </c>
    </row>
    <row r="156" spans="1:11" ht="31.5" customHeight="1">
      <c r="A156" s="10" t="s">
        <v>162</v>
      </c>
      <c r="B156" s="93" t="s">
        <v>183</v>
      </c>
      <c r="C156" s="94"/>
      <c r="D156" s="95"/>
      <c r="E156" s="34">
        <v>984</v>
      </c>
      <c r="F156" s="28" t="s">
        <v>46</v>
      </c>
      <c r="G156" s="28" t="s">
        <v>229</v>
      </c>
      <c r="H156" s="28" t="s">
        <v>147</v>
      </c>
      <c r="I156" s="46">
        <f>I157</f>
        <v>26409.5</v>
      </c>
      <c r="J156" s="46">
        <f>J157</f>
        <v>5548.6</v>
      </c>
      <c r="K156" s="86">
        <f t="shared" si="14"/>
        <v>21.009863874742045</v>
      </c>
    </row>
    <row r="157" spans="1:11" ht="49.5" customHeight="1">
      <c r="A157" s="10" t="s">
        <v>327</v>
      </c>
      <c r="B157" s="93" t="s">
        <v>386</v>
      </c>
      <c r="C157" s="104"/>
      <c r="D157" s="105"/>
      <c r="E157" s="34">
        <v>984</v>
      </c>
      <c r="F157" s="28" t="s">
        <v>46</v>
      </c>
      <c r="G157" s="28" t="s">
        <v>229</v>
      </c>
      <c r="H157" s="28" t="s">
        <v>294</v>
      </c>
      <c r="I157" s="46">
        <f>SUM(I158)</f>
        <v>26409.5</v>
      </c>
      <c r="J157" s="46">
        <f>SUM(J158)</f>
        <v>5548.6</v>
      </c>
      <c r="K157" s="86">
        <f t="shared" si="14"/>
        <v>21.009863874742045</v>
      </c>
    </row>
    <row r="158" spans="1:11" s="62" customFormat="1" ht="46.5" customHeight="1">
      <c r="A158" s="66" t="s">
        <v>328</v>
      </c>
      <c r="B158" s="106" t="s">
        <v>387</v>
      </c>
      <c r="C158" s="107"/>
      <c r="D158" s="108"/>
      <c r="E158" s="70">
        <v>984</v>
      </c>
      <c r="F158" s="65" t="s">
        <v>46</v>
      </c>
      <c r="G158" s="65" t="s">
        <v>229</v>
      </c>
      <c r="H158" s="65" t="s">
        <v>295</v>
      </c>
      <c r="I158" s="71">
        <v>26409.5</v>
      </c>
      <c r="J158" s="79">
        <v>5548.6</v>
      </c>
      <c r="K158" s="86">
        <f t="shared" si="14"/>
        <v>21.009863874742045</v>
      </c>
    </row>
    <row r="159" spans="1:11" s="5" customFormat="1" ht="144" customHeight="1">
      <c r="A159" s="11" t="s">
        <v>163</v>
      </c>
      <c r="B159" s="181" t="s">
        <v>209</v>
      </c>
      <c r="C159" s="182"/>
      <c r="D159" s="183"/>
      <c r="E159" s="23">
        <v>984</v>
      </c>
      <c r="F159" s="27" t="s">
        <v>46</v>
      </c>
      <c r="G159" s="27" t="s">
        <v>230</v>
      </c>
      <c r="H159" s="27"/>
      <c r="I159" s="19">
        <f t="shared" ref="I159:J161" si="18">SUM(I160)</f>
        <v>1053.0999999999999</v>
      </c>
      <c r="J159" s="19">
        <f t="shared" si="18"/>
        <v>53</v>
      </c>
      <c r="K159" s="86">
        <f t="shared" si="14"/>
        <v>5.0327604216123829</v>
      </c>
    </row>
    <row r="160" spans="1:11" ht="33" customHeight="1">
      <c r="A160" s="10" t="s">
        <v>164</v>
      </c>
      <c r="B160" s="93" t="s">
        <v>183</v>
      </c>
      <c r="C160" s="94"/>
      <c r="D160" s="95"/>
      <c r="E160" s="34">
        <v>984</v>
      </c>
      <c r="F160" s="28" t="s">
        <v>46</v>
      </c>
      <c r="G160" s="28" t="s">
        <v>230</v>
      </c>
      <c r="H160" s="28" t="s">
        <v>147</v>
      </c>
      <c r="I160" s="15">
        <f t="shared" si="18"/>
        <v>1053.0999999999999</v>
      </c>
      <c r="J160" s="15">
        <f t="shared" si="18"/>
        <v>53</v>
      </c>
      <c r="K160" s="86">
        <f t="shared" si="14"/>
        <v>5.0327604216123829</v>
      </c>
    </row>
    <row r="161" spans="1:11" ht="48" customHeight="1">
      <c r="A161" s="10" t="s">
        <v>329</v>
      </c>
      <c r="B161" s="93" t="s">
        <v>386</v>
      </c>
      <c r="C161" s="104"/>
      <c r="D161" s="105"/>
      <c r="E161" s="34">
        <v>984</v>
      </c>
      <c r="F161" s="28" t="s">
        <v>46</v>
      </c>
      <c r="G161" s="28" t="s">
        <v>230</v>
      </c>
      <c r="H161" s="28" t="s">
        <v>294</v>
      </c>
      <c r="I161" s="15">
        <f t="shared" si="18"/>
        <v>1053.0999999999999</v>
      </c>
      <c r="J161" s="15">
        <f t="shared" si="18"/>
        <v>53</v>
      </c>
      <c r="K161" s="86">
        <f t="shared" si="14"/>
        <v>5.0327604216123829</v>
      </c>
    </row>
    <row r="162" spans="1:11" ht="48.75" customHeight="1">
      <c r="A162" s="10" t="s">
        <v>330</v>
      </c>
      <c r="B162" s="93" t="s">
        <v>387</v>
      </c>
      <c r="C162" s="104"/>
      <c r="D162" s="105"/>
      <c r="E162" s="34">
        <v>984</v>
      </c>
      <c r="F162" s="28" t="s">
        <v>46</v>
      </c>
      <c r="G162" s="28" t="s">
        <v>230</v>
      </c>
      <c r="H162" s="28" t="s">
        <v>295</v>
      </c>
      <c r="I162" s="15">
        <v>1053.0999999999999</v>
      </c>
      <c r="J162" s="81">
        <v>53</v>
      </c>
      <c r="K162" s="86">
        <f t="shared" si="14"/>
        <v>5.0327604216123829</v>
      </c>
    </row>
    <row r="163" spans="1:11" ht="98.25" customHeight="1">
      <c r="A163" s="11" t="s">
        <v>165</v>
      </c>
      <c r="B163" s="87" t="s">
        <v>242</v>
      </c>
      <c r="C163" s="187"/>
      <c r="D163" s="188"/>
      <c r="E163" s="12">
        <v>984</v>
      </c>
      <c r="F163" s="13" t="s">
        <v>46</v>
      </c>
      <c r="G163" s="27" t="s">
        <v>233</v>
      </c>
      <c r="H163" s="12"/>
      <c r="I163" s="19">
        <f t="shared" ref="I163:J165" si="19">SUM(I164)</f>
        <v>491.4</v>
      </c>
      <c r="J163" s="19">
        <f t="shared" si="19"/>
        <v>368</v>
      </c>
      <c r="K163" s="86">
        <f t="shared" si="14"/>
        <v>74.888074888074897</v>
      </c>
    </row>
    <row r="164" spans="1:11" ht="31.5" customHeight="1">
      <c r="A164" s="11" t="s">
        <v>166</v>
      </c>
      <c r="B164" s="93" t="s">
        <v>183</v>
      </c>
      <c r="C164" s="94"/>
      <c r="D164" s="95"/>
      <c r="E164" s="6">
        <v>984</v>
      </c>
      <c r="F164" s="7" t="s">
        <v>46</v>
      </c>
      <c r="G164" s="28" t="s">
        <v>233</v>
      </c>
      <c r="H164" s="6">
        <v>200</v>
      </c>
      <c r="I164" s="15">
        <f t="shared" si="19"/>
        <v>491.4</v>
      </c>
      <c r="J164" s="15">
        <f t="shared" si="19"/>
        <v>368</v>
      </c>
      <c r="K164" s="86">
        <f t="shared" si="14"/>
        <v>74.888074888074897</v>
      </c>
    </row>
    <row r="165" spans="1:11" ht="47.25" customHeight="1">
      <c r="A165" s="11" t="s">
        <v>331</v>
      </c>
      <c r="B165" s="93" t="s">
        <v>386</v>
      </c>
      <c r="C165" s="104"/>
      <c r="D165" s="105"/>
      <c r="E165" s="6">
        <v>984</v>
      </c>
      <c r="F165" s="7" t="s">
        <v>46</v>
      </c>
      <c r="G165" s="28" t="s">
        <v>233</v>
      </c>
      <c r="H165" s="6">
        <v>240</v>
      </c>
      <c r="I165" s="15">
        <f t="shared" si="19"/>
        <v>491.4</v>
      </c>
      <c r="J165" s="15">
        <f t="shared" si="19"/>
        <v>368</v>
      </c>
      <c r="K165" s="86">
        <f t="shared" si="14"/>
        <v>74.888074888074897</v>
      </c>
    </row>
    <row r="166" spans="1:11" ht="47.25" customHeight="1">
      <c r="A166" s="11" t="s">
        <v>332</v>
      </c>
      <c r="B166" s="93" t="s">
        <v>387</v>
      </c>
      <c r="C166" s="104"/>
      <c r="D166" s="105"/>
      <c r="E166" s="6">
        <v>984</v>
      </c>
      <c r="F166" s="7" t="s">
        <v>46</v>
      </c>
      <c r="G166" s="28" t="s">
        <v>233</v>
      </c>
      <c r="H166" s="6">
        <v>244</v>
      </c>
      <c r="I166" s="15">
        <v>491.4</v>
      </c>
      <c r="J166" s="81">
        <v>368</v>
      </c>
      <c r="K166" s="86">
        <f t="shared" si="14"/>
        <v>74.888074888074897</v>
      </c>
    </row>
    <row r="167" spans="1:11" s="8" customFormat="1" ht="112.5" customHeight="1">
      <c r="A167" s="11" t="s">
        <v>167</v>
      </c>
      <c r="B167" s="147" t="s">
        <v>243</v>
      </c>
      <c r="C167" s="88"/>
      <c r="D167" s="89"/>
      <c r="E167" s="39">
        <v>984</v>
      </c>
      <c r="F167" s="40" t="s">
        <v>46</v>
      </c>
      <c r="G167" s="27" t="s">
        <v>231</v>
      </c>
      <c r="H167" s="40"/>
      <c r="I167" s="19">
        <f t="shared" ref="I167:J169" si="20">SUM(I168)</f>
        <v>1708.6</v>
      </c>
      <c r="J167" s="19">
        <f t="shared" si="20"/>
        <v>169.2</v>
      </c>
      <c r="K167" s="86">
        <f t="shared" si="14"/>
        <v>9.9028444340395652</v>
      </c>
    </row>
    <row r="168" spans="1:11" s="5" customFormat="1" ht="33" customHeight="1">
      <c r="A168" s="10" t="s">
        <v>168</v>
      </c>
      <c r="B168" s="93" t="s">
        <v>183</v>
      </c>
      <c r="C168" s="94"/>
      <c r="D168" s="95"/>
      <c r="E168" s="24">
        <v>984</v>
      </c>
      <c r="F168" s="29" t="s">
        <v>46</v>
      </c>
      <c r="G168" s="28" t="s">
        <v>231</v>
      </c>
      <c r="H168" s="29" t="s">
        <v>147</v>
      </c>
      <c r="I168" s="15">
        <f t="shared" si="20"/>
        <v>1708.6</v>
      </c>
      <c r="J168" s="15">
        <f t="shared" si="20"/>
        <v>169.2</v>
      </c>
      <c r="K168" s="86">
        <f t="shared" si="14"/>
        <v>9.9028444340395652</v>
      </c>
    </row>
    <row r="169" spans="1:11" s="5" customFormat="1" ht="46.5" customHeight="1">
      <c r="A169" s="10" t="s">
        <v>333</v>
      </c>
      <c r="B169" s="93" t="s">
        <v>386</v>
      </c>
      <c r="C169" s="104"/>
      <c r="D169" s="105"/>
      <c r="E169" s="24">
        <v>984</v>
      </c>
      <c r="F169" s="29" t="s">
        <v>46</v>
      </c>
      <c r="G169" s="28" t="s">
        <v>231</v>
      </c>
      <c r="H169" s="30" t="s">
        <v>294</v>
      </c>
      <c r="I169" s="15">
        <f t="shared" si="20"/>
        <v>1708.6</v>
      </c>
      <c r="J169" s="15">
        <f t="shared" si="20"/>
        <v>169.2</v>
      </c>
      <c r="K169" s="86">
        <f t="shared" si="14"/>
        <v>9.9028444340395652</v>
      </c>
    </row>
    <row r="170" spans="1:11" s="55" customFormat="1" ht="47.25" customHeight="1">
      <c r="A170" s="66" t="s">
        <v>334</v>
      </c>
      <c r="B170" s="106" t="s">
        <v>387</v>
      </c>
      <c r="C170" s="107"/>
      <c r="D170" s="108"/>
      <c r="E170" s="67">
        <v>984</v>
      </c>
      <c r="F170" s="68" t="s">
        <v>46</v>
      </c>
      <c r="G170" s="65" t="s">
        <v>231</v>
      </c>
      <c r="H170" s="69" t="s">
        <v>295</v>
      </c>
      <c r="I170" s="54">
        <v>1708.6</v>
      </c>
      <c r="J170" s="79">
        <v>169.2</v>
      </c>
      <c r="K170" s="86">
        <f t="shared" si="14"/>
        <v>9.9028444340395652</v>
      </c>
    </row>
    <row r="171" spans="1:11" ht="145.5" customHeight="1">
      <c r="A171" s="11" t="s">
        <v>169</v>
      </c>
      <c r="B171" s="87" t="s">
        <v>239</v>
      </c>
      <c r="C171" s="88"/>
      <c r="D171" s="89"/>
      <c r="E171" s="33">
        <v>984</v>
      </c>
      <c r="F171" s="41" t="s">
        <v>46</v>
      </c>
      <c r="G171" s="27" t="s">
        <v>232</v>
      </c>
      <c r="H171" s="41"/>
      <c r="I171" s="47">
        <f t="shared" ref="I171:J173" si="21">SUM(I172)</f>
        <v>11711.2</v>
      </c>
      <c r="J171" s="47">
        <f t="shared" si="21"/>
        <v>6013.4</v>
      </c>
      <c r="K171" s="86">
        <f t="shared" si="14"/>
        <v>51.34742810301249</v>
      </c>
    </row>
    <row r="172" spans="1:11" s="5" customFormat="1" ht="34.5" customHeight="1">
      <c r="A172" s="11" t="s">
        <v>170</v>
      </c>
      <c r="B172" s="93" t="s">
        <v>183</v>
      </c>
      <c r="C172" s="94"/>
      <c r="D172" s="95"/>
      <c r="E172" s="22">
        <v>984</v>
      </c>
      <c r="F172" s="30" t="s">
        <v>46</v>
      </c>
      <c r="G172" s="28" t="s">
        <v>232</v>
      </c>
      <c r="H172" s="30" t="s">
        <v>147</v>
      </c>
      <c r="I172" s="44">
        <f t="shared" si="21"/>
        <v>11711.2</v>
      </c>
      <c r="J172" s="44">
        <f t="shared" si="21"/>
        <v>6013.4</v>
      </c>
      <c r="K172" s="86">
        <f t="shared" si="14"/>
        <v>51.34742810301249</v>
      </c>
    </row>
    <row r="173" spans="1:11" s="5" customFormat="1" ht="45.75" customHeight="1">
      <c r="A173" s="11" t="s">
        <v>335</v>
      </c>
      <c r="B173" s="93" t="s">
        <v>386</v>
      </c>
      <c r="C173" s="104"/>
      <c r="D173" s="105"/>
      <c r="E173" s="22">
        <v>984</v>
      </c>
      <c r="F173" s="30" t="s">
        <v>46</v>
      </c>
      <c r="G173" s="28" t="s">
        <v>232</v>
      </c>
      <c r="H173" s="30" t="s">
        <v>294</v>
      </c>
      <c r="I173" s="44">
        <f t="shared" si="21"/>
        <v>11711.2</v>
      </c>
      <c r="J173" s="44">
        <f t="shared" si="21"/>
        <v>6013.4</v>
      </c>
      <c r="K173" s="86">
        <f t="shared" si="14"/>
        <v>51.34742810301249</v>
      </c>
    </row>
    <row r="174" spans="1:11" s="5" customFormat="1" ht="48" customHeight="1">
      <c r="A174" s="11" t="s">
        <v>336</v>
      </c>
      <c r="B174" s="93" t="s">
        <v>273</v>
      </c>
      <c r="C174" s="104"/>
      <c r="D174" s="105"/>
      <c r="E174" s="22">
        <v>984</v>
      </c>
      <c r="F174" s="30" t="s">
        <v>46</v>
      </c>
      <c r="G174" s="28" t="s">
        <v>232</v>
      </c>
      <c r="H174" s="30" t="s">
        <v>295</v>
      </c>
      <c r="I174" s="44">
        <v>11711.2</v>
      </c>
      <c r="J174" s="77">
        <v>6013.4</v>
      </c>
      <c r="K174" s="86">
        <f t="shared" si="14"/>
        <v>51.34742810301249</v>
      </c>
    </row>
    <row r="175" spans="1:11" s="5" customFormat="1" ht="66" customHeight="1">
      <c r="A175" s="11" t="s">
        <v>171</v>
      </c>
      <c r="B175" s="87" t="s">
        <v>409</v>
      </c>
      <c r="C175" s="88"/>
      <c r="D175" s="89"/>
      <c r="E175" s="12">
        <v>984</v>
      </c>
      <c r="F175" s="13" t="s">
        <v>46</v>
      </c>
      <c r="G175" s="27" t="s">
        <v>234</v>
      </c>
      <c r="H175" s="12"/>
      <c r="I175" s="19">
        <f>SUM(I176+I179)</f>
        <v>84250.400000000009</v>
      </c>
      <c r="J175" s="19">
        <f>SUM(J176+J179)</f>
        <v>14120.599999999999</v>
      </c>
      <c r="K175" s="86">
        <f t="shared" si="14"/>
        <v>16.760276509072948</v>
      </c>
    </row>
    <row r="176" spans="1:11" ht="31.5" customHeight="1">
      <c r="A176" s="11" t="s">
        <v>172</v>
      </c>
      <c r="B176" s="93" t="s">
        <v>183</v>
      </c>
      <c r="C176" s="94"/>
      <c r="D176" s="95"/>
      <c r="E176" s="6">
        <v>984</v>
      </c>
      <c r="F176" s="7" t="s">
        <v>46</v>
      </c>
      <c r="G176" s="28" t="s">
        <v>234</v>
      </c>
      <c r="H176" s="6">
        <v>200</v>
      </c>
      <c r="I176" s="15">
        <f>SUM(I177)</f>
        <v>78346.100000000006</v>
      </c>
      <c r="J176" s="15">
        <f>SUM(J177)</f>
        <v>9714.2999999999993</v>
      </c>
      <c r="K176" s="86">
        <f t="shared" si="14"/>
        <v>12.399213234608995</v>
      </c>
    </row>
    <row r="177" spans="1:11" ht="51" customHeight="1">
      <c r="A177" s="11" t="s">
        <v>337</v>
      </c>
      <c r="B177" s="93" t="s">
        <v>386</v>
      </c>
      <c r="C177" s="104"/>
      <c r="D177" s="105"/>
      <c r="E177" s="6">
        <v>984</v>
      </c>
      <c r="F177" s="7" t="s">
        <v>46</v>
      </c>
      <c r="G177" s="28" t="s">
        <v>234</v>
      </c>
      <c r="H177" s="6">
        <v>240</v>
      </c>
      <c r="I177" s="15">
        <f>SUM(I178)</f>
        <v>78346.100000000006</v>
      </c>
      <c r="J177" s="15">
        <f>SUM(J178)</f>
        <v>9714.2999999999993</v>
      </c>
      <c r="K177" s="86">
        <f t="shared" si="14"/>
        <v>12.399213234608995</v>
      </c>
    </row>
    <row r="178" spans="1:11" s="62" customFormat="1" ht="50.25" customHeight="1">
      <c r="A178" s="64" t="s">
        <v>338</v>
      </c>
      <c r="B178" s="106" t="s">
        <v>387</v>
      </c>
      <c r="C178" s="107"/>
      <c r="D178" s="108"/>
      <c r="E178" s="52">
        <v>984</v>
      </c>
      <c r="F178" s="53" t="s">
        <v>46</v>
      </c>
      <c r="G178" s="65" t="s">
        <v>234</v>
      </c>
      <c r="H178" s="52">
        <v>244</v>
      </c>
      <c r="I178" s="54">
        <v>78346.100000000006</v>
      </c>
      <c r="J178" s="79">
        <v>9714.2999999999993</v>
      </c>
      <c r="K178" s="86">
        <f t="shared" si="14"/>
        <v>12.399213234608995</v>
      </c>
    </row>
    <row r="179" spans="1:11" ht="20.25" customHeight="1">
      <c r="A179" s="11" t="s">
        <v>423</v>
      </c>
      <c r="B179" s="93" t="s">
        <v>145</v>
      </c>
      <c r="C179" s="102"/>
      <c r="D179" s="103"/>
      <c r="E179" s="6">
        <v>984</v>
      </c>
      <c r="F179" s="7" t="s">
        <v>46</v>
      </c>
      <c r="G179" s="28" t="s">
        <v>234</v>
      </c>
      <c r="H179" s="6">
        <v>800</v>
      </c>
      <c r="I179" s="15">
        <f>SUM(I180)</f>
        <v>5904.3</v>
      </c>
      <c r="J179" s="15">
        <f>SUM(J180)</f>
        <v>4406.3</v>
      </c>
      <c r="K179" s="86">
        <f t="shared" si="14"/>
        <v>74.62866046779466</v>
      </c>
    </row>
    <row r="180" spans="1:11" ht="17.25" customHeight="1">
      <c r="A180" s="11" t="s">
        <v>424</v>
      </c>
      <c r="B180" s="93" t="s">
        <v>389</v>
      </c>
      <c r="C180" s="104"/>
      <c r="D180" s="105"/>
      <c r="E180" s="6">
        <v>984</v>
      </c>
      <c r="F180" s="7" t="s">
        <v>46</v>
      </c>
      <c r="G180" s="28" t="s">
        <v>234</v>
      </c>
      <c r="H180" s="6">
        <v>850</v>
      </c>
      <c r="I180" s="15">
        <f>SUM(I181)</f>
        <v>5904.3</v>
      </c>
      <c r="J180" s="15">
        <f>SUM(J181)</f>
        <v>4406.3</v>
      </c>
      <c r="K180" s="86">
        <f t="shared" si="14"/>
        <v>74.62866046779466</v>
      </c>
    </row>
    <row r="181" spans="1:11" ht="17.25" customHeight="1">
      <c r="A181" s="11" t="s">
        <v>425</v>
      </c>
      <c r="B181" s="93" t="s">
        <v>392</v>
      </c>
      <c r="C181" s="104"/>
      <c r="D181" s="105"/>
      <c r="E181" s="6">
        <v>984</v>
      </c>
      <c r="F181" s="7" t="s">
        <v>46</v>
      </c>
      <c r="G181" s="28" t="s">
        <v>234</v>
      </c>
      <c r="H181" s="6">
        <v>853</v>
      </c>
      <c r="I181" s="15">
        <v>5904.3</v>
      </c>
      <c r="J181" s="77">
        <v>4406.3</v>
      </c>
      <c r="K181" s="86">
        <f t="shared" si="14"/>
        <v>74.62866046779466</v>
      </c>
    </row>
    <row r="182" spans="1:11" ht="18" customHeight="1">
      <c r="A182" s="9" t="s">
        <v>47</v>
      </c>
      <c r="B182" s="124" t="s">
        <v>48</v>
      </c>
      <c r="C182" s="125"/>
      <c r="D182" s="126"/>
      <c r="E182" s="2">
        <v>984</v>
      </c>
      <c r="F182" s="3" t="s">
        <v>49</v>
      </c>
      <c r="G182" s="6"/>
      <c r="H182" s="6"/>
      <c r="I182" s="25">
        <f t="shared" ref="I182:J183" si="22">I183</f>
        <v>320.8</v>
      </c>
      <c r="J182" s="25">
        <f t="shared" si="22"/>
        <v>160.30000000000001</v>
      </c>
      <c r="K182" s="86">
        <f t="shared" si="14"/>
        <v>49.968827930174562</v>
      </c>
    </row>
    <row r="183" spans="1:11" s="5" customFormat="1" ht="34.5" customHeight="1">
      <c r="A183" s="20" t="s">
        <v>50</v>
      </c>
      <c r="B183" s="90" t="s">
        <v>51</v>
      </c>
      <c r="C183" s="91"/>
      <c r="D183" s="92"/>
      <c r="E183" s="16">
        <v>984</v>
      </c>
      <c r="F183" s="17" t="s">
        <v>52</v>
      </c>
      <c r="G183" s="12"/>
      <c r="H183" s="12"/>
      <c r="I183" s="26">
        <f t="shared" si="22"/>
        <v>320.8</v>
      </c>
      <c r="J183" s="26">
        <f t="shared" si="22"/>
        <v>160.30000000000001</v>
      </c>
      <c r="K183" s="86">
        <f t="shared" si="14"/>
        <v>49.968827930174562</v>
      </c>
    </row>
    <row r="184" spans="1:11" ht="80.25" customHeight="1">
      <c r="A184" s="11" t="s">
        <v>53</v>
      </c>
      <c r="B184" s="87" t="s">
        <v>240</v>
      </c>
      <c r="C184" s="88"/>
      <c r="D184" s="89"/>
      <c r="E184" s="12">
        <v>984</v>
      </c>
      <c r="F184" s="13" t="s">
        <v>52</v>
      </c>
      <c r="G184" s="12">
        <v>4100000170</v>
      </c>
      <c r="H184" s="12"/>
      <c r="I184" s="19">
        <f t="shared" ref="I184:J186" si="23">SUM(I185)</f>
        <v>320.8</v>
      </c>
      <c r="J184" s="19">
        <f t="shared" si="23"/>
        <v>160.30000000000001</v>
      </c>
      <c r="K184" s="86">
        <f t="shared" si="14"/>
        <v>49.968827930174562</v>
      </c>
    </row>
    <row r="185" spans="1:11" s="5" customFormat="1" ht="34.5" customHeight="1">
      <c r="A185" s="10" t="s">
        <v>54</v>
      </c>
      <c r="B185" s="93" t="s">
        <v>183</v>
      </c>
      <c r="C185" s="94"/>
      <c r="D185" s="95"/>
      <c r="E185" s="6">
        <v>984</v>
      </c>
      <c r="F185" s="7" t="s">
        <v>52</v>
      </c>
      <c r="G185" s="12">
        <v>4100000170</v>
      </c>
      <c r="H185" s="6">
        <v>200</v>
      </c>
      <c r="I185" s="15">
        <f t="shared" si="23"/>
        <v>320.8</v>
      </c>
      <c r="J185" s="15">
        <f t="shared" si="23"/>
        <v>160.30000000000001</v>
      </c>
      <c r="K185" s="86">
        <f t="shared" si="14"/>
        <v>49.968827930174562</v>
      </c>
    </row>
    <row r="186" spans="1:11" s="5" customFormat="1" ht="48" customHeight="1">
      <c r="A186" s="10" t="s">
        <v>339</v>
      </c>
      <c r="B186" s="93" t="s">
        <v>386</v>
      </c>
      <c r="C186" s="104"/>
      <c r="D186" s="105"/>
      <c r="E186" s="6">
        <v>984</v>
      </c>
      <c r="F186" s="7" t="s">
        <v>52</v>
      </c>
      <c r="G186" s="12">
        <v>4100000170</v>
      </c>
      <c r="H186" s="6">
        <v>240</v>
      </c>
      <c r="I186" s="15">
        <f t="shared" si="23"/>
        <v>320.8</v>
      </c>
      <c r="J186" s="15">
        <f t="shared" si="23"/>
        <v>160.30000000000001</v>
      </c>
      <c r="K186" s="86">
        <f t="shared" si="14"/>
        <v>49.968827930174562</v>
      </c>
    </row>
    <row r="187" spans="1:11" s="5" customFormat="1" ht="46.5" customHeight="1">
      <c r="A187" s="10" t="s">
        <v>340</v>
      </c>
      <c r="B187" s="93" t="s">
        <v>387</v>
      </c>
      <c r="C187" s="104"/>
      <c r="D187" s="105"/>
      <c r="E187" s="6">
        <v>984</v>
      </c>
      <c r="F187" s="7" t="s">
        <v>52</v>
      </c>
      <c r="G187" s="12">
        <v>4100000170</v>
      </c>
      <c r="H187" s="6">
        <v>244</v>
      </c>
      <c r="I187" s="15">
        <v>320.8</v>
      </c>
      <c r="J187" s="77">
        <v>160.30000000000001</v>
      </c>
      <c r="K187" s="86">
        <f t="shared" si="14"/>
        <v>49.968827930174562</v>
      </c>
    </row>
    <row r="188" spans="1:11" ht="17.25" customHeight="1">
      <c r="A188" s="2" t="s">
        <v>55</v>
      </c>
      <c r="B188" s="96" t="s">
        <v>56</v>
      </c>
      <c r="C188" s="97"/>
      <c r="D188" s="98"/>
      <c r="E188" s="2">
        <v>984</v>
      </c>
      <c r="F188" s="3" t="s">
        <v>57</v>
      </c>
      <c r="G188" s="2"/>
      <c r="H188" s="2"/>
      <c r="I188" s="25">
        <f>SUM(I189+I194)</f>
        <v>6114.2</v>
      </c>
      <c r="J188" s="25">
        <f>SUM(J189+J194)</f>
        <v>1114.7</v>
      </c>
      <c r="K188" s="86">
        <f t="shared" si="14"/>
        <v>18.231330345752511</v>
      </c>
    </row>
    <row r="189" spans="1:11" ht="30.75" customHeight="1">
      <c r="A189" s="16" t="s">
        <v>58</v>
      </c>
      <c r="B189" s="99" t="s">
        <v>128</v>
      </c>
      <c r="C189" s="100"/>
      <c r="D189" s="101"/>
      <c r="E189" s="16">
        <v>984</v>
      </c>
      <c r="F189" s="17" t="s">
        <v>127</v>
      </c>
      <c r="G189" s="16"/>
      <c r="H189" s="16"/>
      <c r="I189" s="26">
        <f>I190</f>
        <v>232.5</v>
      </c>
      <c r="J189" s="26">
        <f>J190</f>
        <v>74.2</v>
      </c>
      <c r="K189" s="86">
        <f t="shared" si="14"/>
        <v>31.913978494623656</v>
      </c>
    </row>
    <row r="190" spans="1:11" s="5" customFormat="1" ht="160.5" customHeight="1">
      <c r="A190" s="12" t="s">
        <v>61</v>
      </c>
      <c r="B190" s="127" t="s">
        <v>200</v>
      </c>
      <c r="C190" s="128"/>
      <c r="D190" s="129"/>
      <c r="E190" s="12">
        <v>984</v>
      </c>
      <c r="F190" s="13" t="s">
        <v>127</v>
      </c>
      <c r="G190" s="12">
        <v>4280000180</v>
      </c>
      <c r="H190" s="12"/>
      <c r="I190" s="19">
        <f>I191</f>
        <v>232.5</v>
      </c>
      <c r="J190" s="19">
        <f>J191</f>
        <v>74.2</v>
      </c>
      <c r="K190" s="86">
        <f t="shared" si="14"/>
        <v>31.913978494623656</v>
      </c>
    </row>
    <row r="191" spans="1:11" s="5" customFormat="1" ht="31.5" customHeight="1">
      <c r="A191" s="6" t="s">
        <v>62</v>
      </c>
      <c r="B191" s="93" t="s">
        <v>183</v>
      </c>
      <c r="C191" s="94"/>
      <c r="D191" s="95"/>
      <c r="E191" s="6">
        <v>984</v>
      </c>
      <c r="F191" s="7" t="s">
        <v>127</v>
      </c>
      <c r="G191" s="6">
        <v>4280000180</v>
      </c>
      <c r="H191" s="6">
        <v>200</v>
      </c>
      <c r="I191" s="15">
        <f>SUM(I192)</f>
        <v>232.5</v>
      </c>
      <c r="J191" s="15">
        <f>SUM(J192)</f>
        <v>74.2</v>
      </c>
      <c r="K191" s="86">
        <f t="shared" si="14"/>
        <v>31.913978494623656</v>
      </c>
    </row>
    <row r="192" spans="1:11" s="5" customFormat="1" ht="50.25" customHeight="1">
      <c r="A192" s="6" t="s">
        <v>341</v>
      </c>
      <c r="B192" s="93" t="s">
        <v>386</v>
      </c>
      <c r="C192" s="104"/>
      <c r="D192" s="105"/>
      <c r="E192" s="6">
        <v>984</v>
      </c>
      <c r="F192" s="7" t="s">
        <v>127</v>
      </c>
      <c r="G192" s="6">
        <v>4280000180</v>
      </c>
      <c r="H192" s="6">
        <v>240</v>
      </c>
      <c r="I192" s="15">
        <f>SUM(I193)</f>
        <v>232.5</v>
      </c>
      <c r="J192" s="15">
        <f>SUM(J193)</f>
        <v>74.2</v>
      </c>
      <c r="K192" s="86">
        <f t="shared" si="14"/>
        <v>31.913978494623656</v>
      </c>
    </row>
    <row r="193" spans="1:11" s="55" customFormat="1" ht="48" customHeight="1">
      <c r="A193" s="52" t="s">
        <v>342</v>
      </c>
      <c r="B193" s="106" t="s">
        <v>387</v>
      </c>
      <c r="C193" s="107"/>
      <c r="D193" s="108"/>
      <c r="E193" s="52">
        <v>984</v>
      </c>
      <c r="F193" s="53" t="s">
        <v>127</v>
      </c>
      <c r="G193" s="52">
        <v>4280000180</v>
      </c>
      <c r="H193" s="52">
        <v>244</v>
      </c>
      <c r="I193" s="54">
        <v>232.5</v>
      </c>
      <c r="J193" s="79">
        <v>74.2</v>
      </c>
      <c r="K193" s="86">
        <f t="shared" si="14"/>
        <v>31.913978494623656</v>
      </c>
    </row>
    <row r="194" spans="1:11" ht="19.5" customHeight="1">
      <c r="A194" s="21" t="s">
        <v>129</v>
      </c>
      <c r="B194" s="90" t="s">
        <v>59</v>
      </c>
      <c r="C194" s="91"/>
      <c r="D194" s="92"/>
      <c r="E194" s="16">
        <v>984</v>
      </c>
      <c r="F194" s="17" t="s">
        <v>60</v>
      </c>
      <c r="G194" s="16"/>
      <c r="H194" s="16"/>
      <c r="I194" s="26">
        <f>SUM(I195+I199+I203+I207)</f>
        <v>5881.7</v>
      </c>
      <c r="J194" s="26">
        <f>SUM(J195+J199+J203+J207)</f>
        <v>1040.5</v>
      </c>
      <c r="K194" s="86">
        <f t="shared" si="14"/>
        <v>17.690463641464202</v>
      </c>
    </row>
    <row r="195" spans="1:11" ht="68.25" customHeight="1">
      <c r="A195" s="12" t="s">
        <v>131</v>
      </c>
      <c r="B195" s="87" t="s">
        <v>238</v>
      </c>
      <c r="C195" s="88"/>
      <c r="D195" s="89"/>
      <c r="E195" s="12">
        <v>984</v>
      </c>
      <c r="F195" s="13" t="s">
        <v>60</v>
      </c>
      <c r="G195" s="6">
        <v>7950000190</v>
      </c>
      <c r="H195" s="12"/>
      <c r="I195" s="19">
        <f>I196</f>
        <v>645</v>
      </c>
      <c r="J195" s="19">
        <f>J196</f>
        <v>272</v>
      </c>
      <c r="K195" s="86">
        <f t="shared" si="14"/>
        <v>42.170542635658911</v>
      </c>
    </row>
    <row r="196" spans="1:11" ht="32.25" customHeight="1">
      <c r="A196" s="6" t="s">
        <v>132</v>
      </c>
      <c r="B196" s="93" t="s">
        <v>183</v>
      </c>
      <c r="C196" s="94"/>
      <c r="D196" s="95"/>
      <c r="E196" s="6">
        <v>984</v>
      </c>
      <c r="F196" s="7" t="s">
        <v>60</v>
      </c>
      <c r="G196" s="6">
        <v>7950000190</v>
      </c>
      <c r="H196" s="6">
        <v>200</v>
      </c>
      <c r="I196" s="15">
        <f>SUM(I197)</f>
        <v>645</v>
      </c>
      <c r="J196" s="15">
        <f>SUM(J197)</f>
        <v>272</v>
      </c>
      <c r="K196" s="86">
        <f t="shared" si="14"/>
        <v>42.170542635658911</v>
      </c>
    </row>
    <row r="197" spans="1:11" ht="48" customHeight="1">
      <c r="A197" s="6" t="s">
        <v>343</v>
      </c>
      <c r="B197" s="93" t="s">
        <v>386</v>
      </c>
      <c r="C197" s="104"/>
      <c r="D197" s="105"/>
      <c r="E197" s="6">
        <v>984</v>
      </c>
      <c r="F197" s="7" t="s">
        <v>60</v>
      </c>
      <c r="G197" s="6">
        <v>7950000190</v>
      </c>
      <c r="H197" s="6">
        <v>240</v>
      </c>
      <c r="I197" s="15">
        <f>SUM(I198)</f>
        <v>645</v>
      </c>
      <c r="J197" s="15">
        <f>SUM(J198)</f>
        <v>272</v>
      </c>
      <c r="K197" s="86">
        <f t="shared" si="14"/>
        <v>42.170542635658911</v>
      </c>
    </row>
    <row r="198" spans="1:11" ht="48" customHeight="1">
      <c r="A198" s="6" t="s">
        <v>344</v>
      </c>
      <c r="B198" s="93" t="s">
        <v>387</v>
      </c>
      <c r="C198" s="104"/>
      <c r="D198" s="105"/>
      <c r="E198" s="6">
        <v>984</v>
      </c>
      <c r="F198" s="7" t="s">
        <v>60</v>
      </c>
      <c r="G198" s="6">
        <v>7950000190</v>
      </c>
      <c r="H198" s="6">
        <v>244</v>
      </c>
      <c r="I198" s="15">
        <v>645</v>
      </c>
      <c r="J198" s="81">
        <v>272</v>
      </c>
      <c r="K198" s="86">
        <f t="shared" si="14"/>
        <v>42.170542635658911</v>
      </c>
    </row>
    <row r="199" spans="1:11" ht="80.25" customHeight="1">
      <c r="A199" s="12" t="s">
        <v>133</v>
      </c>
      <c r="B199" s="87" t="s">
        <v>204</v>
      </c>
      <c r="C199" s="88"/>
      <c r="D199" s="89"/>
      <c r="E199" s="12">
        <v>984</v>
      </c>
      <c r="F199" s="13" t="s">
        <v>60</v>
      </c>
      <c r="G199" s="12">
        <v>7950000490</v>
      </c>
      <c r="H199" s="16"/>
      <c r="I199" s="19">
        <f t="shared" ref="I199:J201" si="24">SUM(I200)</f>
        <v>339</v>
      </c>
      <c r="J199" s="19">
        <f t="shared" si="24"/>
        <v>144</v>
      </c>
      <c r="K199" s="86">
        <f t="shared" si="14"/>
        <v>42.477876106194692</v>
      </c>
    </row>
    <row r="200" spans="1:11" ht="33.75" customHeight="1">
      <c r="A200" s="12" t="s">
        <v>134</v>
      </c>
      <c r="B200" s="93" t="s">
        <v>183</v>
      </c>
      <c r="C200" s="94"/>
      <c r="D200" s="95"/>
      <c r="E200" s="6">
        <v>984</v>
      </c>
      <c r="F200" s="7" t="s">
        <v>60</v>
      </c>
      <c r="G200" s="6">
        <v>7950000490</v>
      </c>
      <c r="H200" s="6">
        <v>200</v>
      </c>
      <c r="I200" s="15">
        <f t="shared" si="24"/>
        <v>339</v>
      </c>
      <c r="J200" s="15">
        <f t="shared" si="24"/>
        <v>144</v>
      </c>
      <c r="K200" s="86">
        <f t="shared" si="14"/>
        <v>42.477876106194692</v>
      </c>
    </row>
    <row r="201" spans="1:11" ht="47.45" customHeight="1">
      <c r="A201" s="12" t="s">
        <v>345</v>
      </c>
      <c r="B201" s="93" t="s">
        <v>386</v>
      </c>
      <c r="C201" s="104"/>
      <c r="D201" s="105"/>
      <c r="E201" s="6">
        <v>984</v>
      </c>
      <c r="F201" s="7" t="s">
        <v>60</v>
      </c>
      <c r="G201" s="6">
        <v>7950000490</v>
      </c>
      <c r="H201" s="6">
        <v>240</v>
      </c>
      <c r="I201" s="15">
        <f t="shared" si="24"/>
        <v>339</v>
      </c>
      <c r="J201" s="15">
        <f t="shared" si="24"/>
        <v>144</v>
      </c>
      <c r="K201" s="86">
        <f t="shared" ref="K201:K264" si="25">SUM(J201/I201)*100</f>
        <v>42.477876106194692</v>
      </c>
    </row>
    <row r="202" spans="1:11" s="62" customFormat="1" ht="48" customHeight="1">
      <c r="A202" s="56" t="s">
        <v>346</v>
      </c>
      <c r="B202" s="106" t="s">
        <v>387</v>
      </c>
      <c r="C202" s="107"/>
      <c r="D202" s="108"/>
      <c r="E202" s="52">
        <v>984</v>
      </c>
      <c r="F202" s="53" t="s">
        <v>60</v>
      </c>
      <c r="G202" s="52">
        <v>7950000490</v>
      </c>
      <c r="H202" s="52">
        <v>244</v>
      </c>
      <c r="I202" s="54">
        <v>339</v>
      </c>
      <c r="J202" s="82">
        <v>144</v>
      </c>
      <c r="K202" s="86">
        <f t="shared" si="25"/>
        <v>42.477876106194692</v>
      </c>
    </row>
    <row r="203" spans="1:11" ht="126.75" customHeight="1">
      <c r="A203" s="12" t="s">
        <v>135</v>
      </c>
      <c r="B203" s="87" t="s">
        <v>237</v>
      </c>
      <c r="C203" s="88"/>
      <c r="D203" s="89"/>
      <c r="E203" s="12">
        <v>984</v>
      </c>
      <c r="F203" s="13" t="s">
        <v>60</v>
      </c>
      <c r="G203" s="6">
        <v>7950000530</v>
      </c>
      <c r="H203" s="12"/>
      <c r="I203" s="19">
        <f t="shared" ref="I203:J205" si="26">SUM(I204)</f>
        <v>280.5</v>
      </c>
      <c r="J203" s="19">
        <f t="shared" si="26"/>
        <v>280.5</v>
      </c>
      <c r="K203" s="86">
        <f t="shared" si="25"/>
        <v>100</v>
      </c>
    </row>
    <row r="204" spans="1:11" ht="33.75" customHeight="1">
      <c r="A204" s="6" t="s">
        <v>136</v>
      </c>
      <c r="B204" s="93" t="s">
        <v>183</v>
      </c>
      <c r="C204" s="94"/>
      <c r="D204" s="95"/>
      <c r="E204" s="6">
        <v>984</v>
      </c>
      <c r="F204" s="7" t="s">
        <v>60</v>
      </c>
      <c r="G204" s="6">
        <v>7950000530</v>
      </c>
      <c r="H204" s="6">
        <v>200</v>
      </c>
      <c r="I204" s="15">
        <f t="shared" si="26"/>
        <v>280.5</v>
      </c>
      <c r="J204" s="15">
        <f t="shared" si="26"/>
        <v>280.5</v>
      </c>
      <c r="K204" s="86">
        <f t="shared" si="25"/>
        <v>100</v>
      </c>
    </row>
    <row r="205" spans="1:11" ht="46.5" customHeight="1">
      <c r="A205" s="6" t="s">
        <v>347</v>
      </c>
      <c r="B205" s="93" t="s">
        <v>386</v>
      </c>
      <c r="C205" s="104"/>
      <c r="D205" s="105"/>
      <c r="E205" s="6">
        <v>984</v>
      </c>
      <c r="F205" s="7" t="s">
        <v>60</v>
      </c>
      <c r="G205" s="6">
        <v>7950000530</v>
      </c>
      <c r="H205" s="6">
        <v>240</v>
      </c>
      <c r="I205" s="15">
        <f t="shared" si="26"/>
        <v>280.5</v>
      </c>
      <c r="J205" s="15">
        <f t="shared" si="26"/>
        <v>280.5</v>
      </c>
      <c r="K205" s="86">
        <f t="shared" si="25"/>
        <v>100</v>
      </c>
    </row>
    <row r="206" spans="1:11" s="62" customFormat="1" ht="47.25" customHeight="1">
      <c r="A206" s="52" t="s">
        <v>348</v>
      </c>
      <c r="B206" s="106" t="s">
        <v>387</v>
      </c>
      <c r="C206" s="107"/>
      <c r="D206" s="108"/>
      <c r="E206" s="52">
        <v>984</v>
      </c>
      <c r="F206" s="53" t="s">
        <v>60</v>
      </c>
      <c r="G206" s="52">
        <v>7950000530</v>
      </c>
      <c r="H206" s="52">
        <v>244</v>
      </c>
      <c r="I206" s="54">
        <v>280.5</v>
      </c>
      <c r="J206" s="79">
        <v>280.5</v>
      </c>
      <c r="K206" s="86">
        <f t="shared" si="25"/>
        <v>100</v>
      </c>
    </row>
    <row r="207" spans="1:11" ht="81" customHeight="1">
      <c r="A207" s="12" t="s">
        <v>201</v>
      </c>
      <c r="B207" s="87" t="s">
        <v>210</v>
      </c>
      <c r="C207" s="88"/>
      <c r="D207" s="89"/>
      <c r="E207" s="12">
        <v>984</v>
      </c>
      <c r="F207" s="13" t="s">
        <v>60</v>
      </c>
      <c r="G207" s="6">
        <v>7950000560</v>
      </c>
      <c r="H207" s="12"/>
      <c r="I207" s="19">
        <f t="shared" ref="I207:J209" si="27">SUM(I208)</f>
        <v>4617.2</v>
      </c>
      <c r="J207" s="19">
        <f t="shared" si="27"/>
        <v>344</v>
      </c>
      <c r="K207" s="86">
        <f t="shared" si="25"/>
        <v>7.4504028415489909</v>
      </c>
    </row>
    <row r="208" spans="1:11" s="5" customFormat="1" ht="30.75" customHeight="1">
      <c r="A208" s="6" t="s">
        <v>202</v>
      </c>
      <c r="B208" s="93" t="s">
        <v>183</v>
      </c>
      <c r="C208" s="94"/>
      <c r="D208" s="95"/>
      <c r="E208" s="6">
        <v>984</v>
      </c>
      <c r="F208" s="7" t="s">
        <v>60</v>
      </c>
      <c r="G208" s="6">
        <v>7950000560</v>
      </c>
      <c r="H208" s="6">
        <v>200</v>
      </c>
      <c r="I208" s="15">
        <f t="shared" si="27"/>
        <v>4617.2</v>
      </c>
      <c r="J208" s="15">
        <f t="shared" si="27"/>
        <v>344</v>
      </c>
      <c r="K208" s="86">
        <f t="shared" si="25"/>
        <v>7.4504028415489909</v>
      </c>
    </row>
    <row r="209" spans="1:11" s="5" customFormat="1" ht="45.75" customHeight="1">
      <c r="A209" s="6" t="s">
        <v>349</v>
      </c>
      <c r="B209" s="93" t="s">
        <v>386</v>
      </c>
      <c r="C209" s="104"/>
      <c r="D209" s="105"/>
      <c r="E209" s="6">
        <v>984</v>
      </c>
      <c r="F209" s="7" t="s">
        <v>60</v>
      </c>
      <c r="G209" s="6">
        <v>7950000560</v>
      </c>
      <c r="H209" s="6">
        <v>240</v>
      </c>
      <c r="I209" s="15">
        <f t="shared" si="27"/>
        <v>4617.2</v>
      </c>
      <c r="J209" s="15">
        <f t="shared" si="27"/>
        <v>344</v>
      </c>
      <c r="K209" s="86">
        <f t="shared" si="25"/>
        <v>7.4504028415489909</v>
      </c>
    </row>
    <row r="210" spans="1:11" s="55" customFormat="1" ht="48" customHeight="1">
      <c r="A210" s="52" t="s">
        <v>350</v>
      </c>
      <c r="B210" s="106" t="s">
        <v>387</v>
      </c>
      <c r="C210" s="107"/>
      <c r="D210" s="108"/>
      <c r="E210" s="52">
        <v>984</v>
      </c>
      <c r="F210" s="53" t="s">
        <v>60</v>
      </c>
      <c r="G210" s="52">
        <v>7950000560</v>
      </c>
      <c r="H210" s="52">
        <v>244</v>
      </c>
      <c r="I210" s="54">
        <v>4617.2</v>
      </c>
      <c r="J210" s="82">
        <v>344</v>
      </c>
      <c r="K210" s="86">
        <f t="shared" si="25"/>
        <v>7.4504028415489909</v>
      </c>
    </row>
    <row r="211" spans="1:11" ht="17.25" customHeight="1">
      <c r="A211" s="2" t="s">
        <v>63</v>
      </c>
      <c r="B211" s="109" t="s">
        <v>398</v>
      </c>
      <c r="C211" s="109"/>
      <c r="D211" s="109"/>
      <c r="E211" s="2">
        <v>984</v>
      </c>
      <c r="F211" s="3" t="s">
        <v>64</v>
      </c>
      <c r="G211" s="2"/>
      <c r="H211" s="6"/>
      <c r="I211" s="25">
        <f>I212</f>
        <v>20394.599999999999</v>
      </c>
      <c r="J211" s="25">
        <f>J212</f>
        <v>8994</v>
      </c>
      <c r="K211" s="86">
        <f t="shared" si="25"/>
        <v>44.099908799388075</v>
      </c>
    </row>
    <row r="212" spans="1:11" ht="16.5" customHeight="1">
      <c r="A212" s="12" t="s">
        <v>65</v>
      </c>
      <c r="B212" s="121" t="s">
        <v>66</v>
      </c>
      <c r="C212" s="121"/>
      <c r="D212" s="121"/>
      <c r="E212" s="16">
        <v>984</v>
      </c>
      <c r="F212" s="17" t="s">
        <v>67</v>
      </c>
      <c r="G212" s="12"/>
      <c r="H212" s="12"/>
      <c r="I212" s="26">
        <f>SUM(I213+I221+I225+I229)</f>
        <v>20394.599999999999</v>
      </c>
      <c r="J212" s="26">
        <f>SUM(J213+J221+J225+J229)</f>
        <v>8994</v>
      </c>
      <c r="K212" s="86">
        <f t="shared" si="25"/>
        <v>44.099908799388075</v>
      </c>
    </row>
    <row r="213" spans="1:11" s="59" customFormat="1" ht="82.5" customHeight="1">
      <c r="A213" s="56" t="s">
        <v>68</v>
      </c>
      <c r="B213" s="114" t="s">
        <v>184</v>
      </c>
      <c r="C213" s="114"/>
      <c r="D213" s="114"/>
      <c r="E213" s="56">
        <v>984</v>
      </c>
      <c r="F213" s="57" t="s">
        <v>67</v>
      </c>
      <c r="G213" s="56">
        <v>4500000462</v>
      </c>
      <c r="H213" s="56"/>
      <c r="I213" s="58">
        <f>SUM(I214+I218)</f>
        <v>10420.1</v>
      </c>
      <c r="J213" s="58">
        <f>SUM(J214+J218)</f>
        <v>4780.2</v>
      </c>
      <c r="K213" s="86">
        <f t="shared" si="25"/>
        <v>45.874799666030071</v>
      </c>
    </row>
    <row r="214" spans="1:11" s="61" customFormat="1" ht="96.75" customHeight="1">
      <c r="A214" s="52" t="s">
        <v>69</v>
      </c>
      <c r="B214" s="106" t="s">
        <v>148</v>
      </c>
      <c r="C214" s="122"/>
      <c r="D214" s="123"/>
      <c r="E214" s="52">
        <v>984</v>
      </c>
      <c r="F214" s="53" t="s">
        <v>67</v>
      </c>
      <c r="G214" s="52">
        <v>4500000462</v>
      </c>
      <c r="H214" s="53" t="s">
        <v>150</v>
      </c>
      <c r="I214" s="60">
        <f>SUM(I215)</f>
        <v>6613.2000000000007</v>
      </c>
      <c r="J214" s="60">
        <f>SUM(J215)</f>
        <v>3283.4</v>
      </c>
      <c r="K214" s="86">
        <f t="shared" si="25"/>
        <v>49.649186475533774</v>
      </c>
    </row>
    <row r="215" spans="1:11" s="61" customFormat="1" ht="31.5" customHeight="1">
      <c r="A215" s="52" t="s">
        <v>355</v>
      </c>
      <c r="B215" s="106" t="s">
        <v>393</v>
      </c>
      <c r="C215" s="107"/>
      <c r="D215" s="108"/>
      <c r="E215" s="52">
        <v>984</v>
      </c>
      <c r="F215" s="53" t="s">
        <v>67</v>
      </c>
      <c r="G215" s="52">
        <v>4500000462</v>
      </c>
      <c r="H215" s="53" t="s">
        <v>351</v>
      </c>
      <c r="I215" s="60">
        <f>SUM(I216:I217)</f>
        <v>6613.2000000000007</v>
      </c>
      <c r="J215" s="60">
        <f>SUM(J216:J217)</f>
        <v>3283.4</v>
      </c>
      <c r="K215" s="86">
        <f t="shared" si="25"/>
        <v>49.649186475533774</v>
      </c>
    </row>
    <row r="216" spans="1:11" s="61" customFormat="1" ht="16.5" customHeight="1">
      <c r="A216" s="52" t="s">
        <v>356</v>
      </c>
      <c r="B216" s="106" t="s">
        <v>394</v>
      </c>
      <c r="C216" s="107"/>
      <c r="D216" s="108"/>
      <c r="E216" s="52">
        <v>984</v>
      </c>
      <c r="F216" s="53" t="s">
        <v>67</v>
      </c>
      <c r="G216" s="52">
        <v>4500000462</v>
      </c>
      <c r="H216" s="53" t="s">
        <v>352</v>
      </c>
      <c r="I216" s="60">
        <v>5079.3</v>
      </c>
      <c r="J216" s="60">
        <v>2522</v>
      </c>
      <c r="K216" s="86">
        <f t="shared" si="25"/>
        <v>49.6525111727994</v>
      </c>
    </row>
    <row r="217" spans="1:11" s="61" customFormat="1" ht="63.75" customHeight="1">
      <c r="A217" s="52" t="s">
        <v>357</v>
      </c>
      <c r="B217" s="106" t="s">
        <v>354</v>
      </c>
      <c r="C217" s="107"/>
      <c r="D217" s="108"/>
      <c r="E217" s="52">
        <v>984</v>
      </c>
      <c r="F217" s="53" t="s">
        <v>67</v>
      </c>
      <c r="G217" s="52">
        <v>4500000462</v>
      </c>
      <c r="H217" s="53" t="s">
        <v>353</v>
      </c>
      <c r="I217" s="60">
        <v>1533.9</v>
      </c>
      <c r="J217" s="60">
        <v>761.4</v>
      </c>
      <c r="K217" s="86">
        <f t="shared" si="25"/>
        <v>49.638177195384309</v>
      </c>
    </row>
    <row r="218" spans="1:11" s="14" customFormat="1" ht="33" customHeight="1">
      <c r="A218" s="6" t="s">
        <v>123</v>
      </c>
      <c r="B218" s="93" t="s">
        <v>183</v>
      </c>
      <c r="C218" s="94"/>
      <c r="D218" s="95"/>
      <c r="E218" s="6">
        <v>984</v>
      </c>
      <c r="F218" s="7" t="s">
        <v>67</v>
      </c>
      <c r="G218" s="6">
        <v>4500000462</v>
      </c>
      <c r="H218" s="7" t="s">
        <v>147</v>
      </c>
      <c r="I218" s="44">
        <f>SUM(I219)</f>
        <v>3806.9</v>
      </c>
      <c r="J218" s="44">
        <f>SUM(J219)</f>
        <v>1496.8</v>
      </c>
      <c r="K218" s="86">
        <f t="shared" si="25"/>
        <v>39.31808032782579</v>
      </c>
    </row>
    <row r="219" spans="1:11" s="49" customFormat="1" ht="46.5" customHeight="1">
      <c r="A219" s="6" t="s">
        <v>360</v>
      </c>
      <c r="B219" s="93" t="s">
        <v>386</v>
      </c>
      <c r="C219" s="104"/>
      <c r="D219" s="105"/>
      <c r="E219" s="6">
        <v>984</v>
      </c>
      <c r="F219" s="7" t="s">
        <v>67</v>
      </c>
      <c r="G219" s="6">
        <v>4500000462</v>
      </c>
      <c r="H219" s="7" t="s">
        <v>294</v>
      </c>
      <c r="I219" s="44">
        <f>SUM(I220)</f>
        <v>3806.9</v>
      </c>
      <c r="J219" s="44">
        <f>SUM(J220)</f>
        <v>1496.8</v>
      </c>
      <c r="K219" s="86">
        <f t="shared" si="25"/>
        <v>39.31808032782579</v>
      </c>
    </row>
    <row r="220" spans="1:11" s="63" customFormat="1" ht="48" customHeight="1">
      <c r="A220" s="52" t="s">
        <v>361</v>
      </c>
      <c r="B220" s="106" t="s">
        <v>387</v>
      </c>
      <c r="C220" s="107"/>
      <c r="D220" s="108"/>
      <c r="E220" s="52">
        <v>984</v>
      </c>
      <c r="F220" s="53" t="s">
        <v>67</v>
      </c>
      <c r="G220" s="52">
        <v>4500000462</v>
      </c>
      <c r="H220" s="53" t="s">
        <v>295</v>
      </c>
      <c r="I220" s="60">
        <v>3806.9</v>
      </c>
      <c r="J220" s="52">
        <v>1496.8</v>
      </c>
      <c r="K220" s="86">
        <f t="shared" si="25"/>
        <v>39.31808032782579</v>
      </c>
    </row>
    <row r="221" spans="1:11" s="5" customFormat="1" ht="79.5" customHeight="1">
      <c r="A221" s="12" t="s">
        <v>70</v>
      </c>
      <c r="B221" s="113" t="s">
        <v>211</v>
      </c>
      <c r="C221" s="113"/>
      <c r="D221" s="113"/>
      <c r="E221" s="12">
        <v>984</v>
      </c>
      <c r="F221" s="13" t="s">
        <v>67</v>
      </c>
      <c r="G221" s="12">
        <v>7950000200</v>
      </c>
      <c r="H221" s="12"/>
      <c r="I221" s="19">
        <f t="shared" ref="I221:J223" si="28">SUM(I222)</f>
        <v>6230</v>
      </c>
      <c r="J221" s="19">
        <f t="shared" si="28"/>
        <v>2049</v>
      </c>
      <c r="K221" s="86">
        <f t="shared" si="25"/>
        <v>32.889245585874797</v>
      </c>
    </row>
    <row r="222" spans="1:11" s="5" customFormat="1" ht="32.25" customHeight="1">
      <c r="A222" s="6" t="s">
        <v>71</v>
      </c>
      <c r="B222" s="93" t="s">
        <v>183</v>
      </c>
      <c r="C222" s="94"/>
      <c r="D222" s="95"/>
      <c r="E222" s="6">
        <v>984</v>
      </c>
      <c r="F222" s="7" t="s">
        <v>67</v>
      </c>
      <c r="G222" s="6">
        <v>7950000200</v>
      </c>
      <c r="H222" s="6">
        <v>200</v>
      </c>
      <c r="I222" s="15">
        <f t="shared" si="28"/>
        <v>6230</v>
      </c>
      <c r="J222" s="15">
        <f t="shared" si="28"/>
        <v>2049</v>
      </c>
      <c r="K222" s="86">
        <f t="shared" si="25"/>
        <v>32.889245585874797</v>
      </c>
    </row>
    <row r="223" spans="1:11" s="5" customFormat="1" ht="47.25" customHeight="1">
      <c r="A223" s="6" t="s">
        <v>358</v>
      </c>
      <c r="B223" s="93" t="s">
        <v>386</v>
      </c>
      <c r="C223" s="104"/>
      <c r="D223" s="105"/>
      <c r="E223" s="6">
        <v>984</v>
      </c>
      <c r="F223" s="7" t="s">
        <v>67</v>
      </c>
      <c r="G223" s="6">
        <v>7950000200</v>
      </c>
      <c r="H223" s="6">
        <v>240</v>
      </c>
      <c r="I223" s="15">
        <f t="shared" si="28"/>
        <v>6230</v>
      </c>
      <c r="J223" s="15">
        <f t="shared" si="28"/>
        <v>2049</v>
      </c>
      <c r="K223" s="86">
        <f t="shared" si="25"/>
        <v>32.889245585874797</v>
      </c>
    </row>
    <row r="224" spans="1:11" s="5" customFormat="1" ht="46.5" customHeight="1">
      <c r="A224" s="6" t="s">
        <v>359</v>
      </c>
      <c r="B224" s="93" t="s">
        <v>387</v>
      </c>
      <c r="C224" s="104"/>
      <c r="D224" s="105"/>
      <c r="E224" s="6">
        <v>984</v>
      </c>
      <c r="F224" s="7" t="s">
        <v>67</v>
      </c>
      <c r="G224" s="6">
        <v>7950000200</v>
      </c>
      <c r="H224" s="6">
        <v>244</v>
      </c>
      <c r="I224" s="15">
        <v>6230</v>
      </c>
      <c r="J224" s="81">
        <v>2049</v>
      </c>
      <c r="K224" s="86">
        <f t="shared" si="25"/>
        <v>32.889245585874797</v>
      </c>
    </row>
    <row r="225" spans="1:11" ht="81.75" customHeight="1">
      <c r="A225" s="12" t="s">
        <v>72</v>
      </c>
      <c r="B225" s="87" t="s">
        <v>212</v>
      </c>
      <c r="C225" s="88"/>
      <c r="D225" s="89"/>
      <c r="E225" s="12">
        <v>984</v>
      </c>
      <c r="F225" s="13" t="s">
        <v>67</v>
      </c>
      <c r="G225" s="12">
        <v>7950000210</v>
      </c>
      <c r="H225" s="12"/>
      <c r="I225" s="19">
        <f t="shared" ref="I225:J227" si="29">SUM(I226)</f>
        <v>974.5</v>
      </c>
      <c r="J225" s="19">
        <f t="shared" si="29"/>
        <v>450.5</v>
      </c>
      <c r="K225" s="86">
        <f t="shared" si="25"/>
        <v>46.228835300153925</v>
      </c>
    </row>
    <row r="226" spans="1:11" s="5" customFormat="1" ht="32.25" customHeight="1">
      <c r="A226" s="6" t="s">
        <v>73</v>
      </c>
      <c r="B226" s="93" t="s">
        <v>183</v>
      </c>
      <c r="C226" s="94"/>
      <c r="D226" s="95"/>
      <c r="E226" s="6">
        <v>984</v>
      </c>
      <c r="F226" s="7" t="s">
        <v>67</v>
      </c>
      <c r="G226" s="6">
        <v>7950000210</v>
      </c>
      <c r="H226" s="6">
        <v>200</v>
      </c>
      <c r="I226" s="15">
        <f t="shared" si="29"/>
        <v>974.5</v>
      </c>
      <c r="J226" s="15">
        <f t="shared" si="29"/>
        <v>450.5</v>
      </c>
      <c r="K226" s="86">
        <f t="shared" si="25"/>
        <v>46.228835300153925</v>
      </c>
    </row>
    <row r="227" spans="1:11" s="5" customFormat="1" ht="47.25" customHeight="1">
      <c r="A227" s="6" t="s">
        <v>362</v>
      </c>
      <c r="B227" s="93" t="s">
        <v>386</v>
      </c>
      <c r="C227" s="104"/>
      <c r="D227" s="105"/>
      <c r="E227" s="6">
        <v>984</v>
      </c>
      <c r="F227" s="7" t="s">
        <v>67</v>
      </c>
      <c r="G227" s="6">
        <v>7950000210</v>
      </c>
      <c r="H227" s="6">
        <v>240</v>
      </c>
      <c r="I227" s="15">
        <f t="shared" si="29"/>
        <v>974.5</v>
      </c>
      <c r="J227" s="15">
        <f t="shared" si="29"/>
        <v>450.5</v>
      </c>
      <c r="K227" s="86">
        <f t="shared" si="25"/>
        <v>46.228835300153925</v>
      </c>
    </row>
    <row r="228" spans="1:11" s="55" customFormat="1" ht="47.25" customHeight="1">
      <c r="A228" s="52" t="s">
        <v>363</v>
      </c>
      <c r="B228" s="106" t="s">
        <v>387</v>
      </c>
      <c r="C228" s="107"/>
      <c r="D228" s="108"/>
      <c r="E228" s="52">
        <v>984</v>
      </c>
      <c r="F228" s="53" t="s">
        <v>67</v>
      </c>
      <c r="G228" s="52">
        <v>7950000210</v>
      </c>
      <c r="H228" s="52">
        <v>244</v>
      </c>
      <c r="I228" s="54">
        <v>974.5</v>
      </c>
      <c r="J228" s="79">
        <v>450.5</v>
      </c>
      <c r="K228" s="86">
        <f t="shared" si="25"/>
        <v>46.228835300153925</v>
      </c>
    </row>
    <row r="229" spans="1:11" ht="81.75" customHeight="1">
      <c r="A229" s="12" t="s">
        <v>137</v>
      </c>
      <c r="B229" s="87" t="s">
        <v>210</v>
      </c>
      <c r="C229" s="88"/>
      <c r="D229" s="89"/>
      <c r="E229" s="12">
        <v>984</v>
      </c>
      <c r="F229" s="13" t="s">
        <v>67</v>
      </c>
      <c r="G229" s="12">
        <v>7950000560</v>
      </c>
      <c r="H229" s="12"/>
      <c r="I229" s="19">
        <f t="shared" ref="I229:J231" si="30">SUM(I230)</f>
        <v>2770</v>
      </c>
      <c r="J229" s="19">
        <f t="shared" si="30"/>
        <v>1714.3</v>
      </c>
      <c r="K229" s="86">
        <f t="shared" si="25"/>
        <v>61.888086642599269</v>
      </c>
    </row>
    <row r="230" spans="1:11" ht="32.25" customHeight="1">
      <c r="A230" s="6" t="s">
        <v>138</v>
      </c>
      <c r="B230" s="93" t="s">
        <v>183</v>
      </c>
      <c r="C230" s="94"/>
      <c r="D230" s="95"/>
      <c r="E230" s="6">
        <v>984</v>
      </c>
      <c r="F230" s="7" t="s">
        <v>67</v>
      </c>
      <c r="G230" s="6">
        <v>7950000560</v>
      </c>
      <c r="H230" s="6">
        <v>200</v>
      </c>
      <c r="I230" s="15">
        <f t="shared" si="30"/>
        <v>2770</v>
      </c>
      <c r="J230" s="15">
        <f t="shared" si="30"/>
        <v>1714.3</v>
      </c>
      <c r="K230" s="86">
        <f t="shared" si="25"/>
        <v>61.888086642599269</v>
      </c>
    </row>
    <row r="231" spans="1:11" ht="49.5" customHeight="1">
      <c r="A231" s="6" t="s">
        <v>364</v>
      </c>
      <c r="B231" s="93" t="s">
        <v>386</v>
      </c>
      <c r="C231" s="104"/>
      <c r="D231" s="105"/>
      <c r="E231" s="6">
        <v>984</v>
      </c>
      <c r="F231" s="7" t="s">
        <v>67</v>
      </c>
      <c r="G231" s="6">
        <v>7950000560</v>
      </c>
      <c r="H231" s="6">
        <v>240</v>
      </c>
      <c r="I231" s="15">
        <f t="shared" si="30"/>
        <v>2770</v>
      </c>
      <c r="J231" s="15">
        <f t="shared" si="30"/>
        <v>1714.3</v>
      </c>
      <c r="K231" s="86">
        <f t="shared" si="25"/>
        <v>61.888086642599269</v>
      </c>
    </row>
    <row r="232" spans="1:11" ht="48" customHeight="1">
      <c r="A232" s="6" t="s">
        <v>365</v>
      </c>
      <c r="B232" s="93" t="s">
        <v>387</v>
      </c>
      <c r="C232" s="104"/>
      <c r="D232" s="105"/>
      <c r="E232" s="6">
        <v>984</v>
      </c>
      <c r="F232" s="7" t="s">
        <v>67</v>
      </c>
      <c r="G232" s="6">
        <v>7950000560</v>
      </c>
      <c r="H232" s="6">
        <v>244</v>
      </c>
      <c r="I232" s="15">
        <v>2770</v>
      </c>
      <c r="J232" s="77">
        <v>1714.3</v>
      </c>
      <c r="K232" s="86">
        <f t="shared" si="25"/>
        <v>61.888086642599269</v>
      </c>
    </row>
    <row r="233" spans="1:11" s="5" customFormat="1" ht="18.75" customHeight="1">
      <c r="A233" s="2" t="s">
        <v>74</v>
      </c>
      <c r="B233" s="124" t="s">
        <v>75</v>
      </c>
      <c r="C233" s="125"/>
      <c r="D233" s="126"/>
      <c r="E233" s="2">
        <v>984</v>
      </c>
      <c r="F233" s="2">
        <v>1000</v>
      </c>
      <c r="G233" s="2"/>
      <c r="H233" s="2"/>
      <c r="I233" s="25">
        <f>SUM(I234+I239)</f>
        <v>19678.399999999998</v>
      </c>
      <c r="J233" s="25">
        <f>SUM(J234+J239)</f>
        <v>9021</v>
      </c>
      <c r="K233" s="86">
        <f t="shared" si="25"/>
        <v>45.842141637531512</v>
      </c>
    </row>
    <row r="234" spans="1:11" ht="19.5" customHeight="1">
      <c r="A234" s="16" t="s">
        <v>76</v>
      </c>
      <c r="B234" s="96" t="s">
        <v>98</v>
      </c>
      <c r="C234" s="97"/>
      <c r="D234" s="98"/>
      <c r="E234" s="16">
        <v>984</v>
      </c>
      <c r="F234" s="16">
        <v>1003</v>
      </c>
      <c r="G234" s="16"/>
      <c r="H234" s="16"/>
      <c r="I234" s="26">
        <f>I235</f>
        <v>770.8</v>
      </c>
      <c r="J234" s="26">
        <f>J235</f>
        <v>371.3</v>
      </c>
      <c r="K234" s="86">
        <f t="shared" si="25"/>
        <v>48.170731707317074</v>
      </c>
    </row>
    <row r="235" spans="1:11" s="5" customFormat="1" ht="178.5" customHeight="1">
      <c r="A235" s="12" t="s">
        <v>78</v>
      </c>
      <c r="B235" s="127" t="s">
        <v>104</v>
      </c>
      <c r="C235" s="128"/>
      <c r="D235" s="129"/>
      <c r="E235" s="12">
        <v>984</v>
      </c>
      <c r="F235" s="12">
        <v>1003</v>
      </c>
      <c r="G235" s="12">
        <v>5050000230</v>
      </c>
      <c r="H235" s="12"/>
      <c r="I235" s="19">
        <f t="shared" ref="I235:J237" si="31">SUM(I236)</f>
        <v>770.8</v>
      </c>
      <c r="J235" s="19">
        <f t="shared" si="31"/>
        <v>371.3</v>
      </c>
      <c r="K235" s="86">
        <f t="shared" si="25"/>
        <v>48.170731707317074</v>
      </c>
    </row>
    <row r="236" spans="1:11" s="5" customFormat="1" ht="31.5" customHeight="1">
      <c r="A236" s="6" t="s">
        <v>79</v>
      </c>
      <c r="B236" s="115" t="s">
        <v>399</v>
      </c>
      <c r="C236" s="116"/>
      <c r="D236" s="117"/>
      <c r="E236" s="6">
        <v>984</v>
      </c>
      <c r="F236" s="6">
        <v>1003</v>
      </c>
      <c r="G236" s="6">
        <v>5050000230</v>
      </c>
      <c r="H236" s="7" t="s">
        <v>151</v>
      </c>
      <c r="I236" s="15">
        <f t="shared" si="31"/>
        <v>770.8</v>
      </c>
      <c r="J236" s="15">
        <f t="shared" si="31"/>
        <v>371.3</v>
      </c>
      <c r="K236" s="86">
        <f t="shared" si="25"/>
        <v>48.170731707317074</v>
      </c>
    </row>
    <row r="237" spans="1:11" s="5" customFormat="1" ht="33.75" customHeight="1">
      <c r="A237" s="6" t="s">
        <v>368</v>
      </c>
      <c r="B237" s="115" t="s">
        <v>400</v>
      </c>
      <c r="C237" s="156"/>
      <c r="D237" s="157"/>
      <c r="E237" s="6">
        <v>984</v>
      </c>
      <c r="F237" s="6">
        <v>1003</v>
      </c>
      <c r="G237" s="6">
        <v>5050000230</v>
      </c>
      <c r="H237" s="7" t="s">
        <v>366</v>
      </c>
      <c r="I237" s="15">
        <f t="shared" si="31"/>
        <v>770.8</v>
      </c>
      <c r="J237" s="15">
        <f t="shared" si="31"/>
        <v>371.3</v>
      </c>
      <c r="K237" s="86">
        <f t="shared" si="25"/>
        <v>48.170731707317074</v>
      </c>
    </row>
    <row r="238" spans="1:11" s="5" customFormat="1" ht="48" customHeight="1">
      <c r="A238" s="6" t="s">
        <v>369</v>
      </c>
      <c r="B238" s="115" t="s">
        <v>401</v>
      </c>
      <c r="C238" s="156"/>
      <c r="D238" s="157"/>
      <c r="E238" s="6">
        <v>984</v>
      </c>
      <c r="F238" s="6">
        <v>1003</v>
      </c>
      <c r="G238" s="6">
        <v>5050000230</v>
      </c>
      <c r="H238" s="7" t="s">
        <v>367</v>
      </c>
      <c r="I238" s="15">
        <v>770.8</v>
      </c>
      <c r="J238" s="77">
        <v>371.3</v>
      </c>
      <c r="K238" s="86">
        <f t="shared" si="25"/>
        <v>48.170731707317074</v>
      </c>
    </row>
    <row r="239" spans="1:11" s="5" customFormat="1" ht="15.6" customHeight="1">
      <c r="A239" s="16" t="s">
        <v>108</v>
      </c>
      <c r="B239" s="130" t="s">
        <v>77</v>
      </c>
      <c r="C239" s="131"/>
      <c r="D239" s="132"/>
      <c r="E239" s="16">
        <v>984</v>
      </c>
      <c r="F239" s="16">
        <v>1004</v>
      </c>
      <c r="G239" s="12"/>
      <c r="H239" s="12"/>
      <c r="I239" s="26">
        <f>SUM(I240+I244)</f>
        <v>18907.599999999999</v>
      </c>
      <c r="J239" s="26">
        <f>SUM(J240+J244)</f>
        <v>8649.7000000000007</v>
      </c>
      <c r="K239" s="86">
        <f t="shared" si="25"/>
        <v>45.747212761006161</v>
      </c>
    </row>
    <row r="240" spans="1:11" s="5" customFormat="1" ht="80.25" customHeight="1">
      <c r="A240" s="12" t="s">
        <v>109</v>
      </c>
      <c r="B240" s="113" t="s">
        <v>259</v>
      </c>
      <c r="C240" s="113"/>
      <c r="D240" s="113"/>
      <c r="E240" s="12">
        <v>984</v>
      </c>
      <c r="F240" s="12">
        <v>1004</v>
      </c>
      <c r="G240" s="13" t="s">
        <v>251</v>
      </c>
      <c r="H240" s="12"/>
      <c r="I240" s="19">
        <f t="shared" ref="I240:J242" si="32">SUM(I241)</f>
        <v>13240.8</v>
      </c>
      <c r="J240" s="19">
        <f t="shared" si="32"/>
        <v>5849.7</v>
      </c>
      <c r="K240" s="86">
        <f t="shared" si="25"/>
        <v>44.179354721769073</v>
      </c>
    </row>
    <row r="241" spans="1:11" ht="30.75" customHeight="1">
      <c r="A241" s="6" t="s">
        <v>110</v>
      </c>
      <c r="B241" s="115" t="s">
        <v>399</v>
      </c>
      <c r="C241" s="116"/>
      <c r="D241" s="117"/>
      <c r="E241" s="6">
        <v>984</v>
      </c>
      <c r="F241" s="6">
        <v>1004</v>
      </c>
      <c r="G241" s="7" t="s">
        <v>251</v>
      </c>
      <c r="H241" s="6">
        <v>300</v>
      </c>
      <c r="I241" s="15">
        <f t="shared" si="32"/>
        <v>13240.8</v>
      </c>
      <c r="J241" s="15">
        <f t="shared" si="32"/>
        <v>5849.7</v>
      </c>
      <c r="K241" s="86">
        <f t="shared" si="25"/>
        <v>44.179354721769073</v>
      </c>
    </row>
    <row r="242" spans="1:11" ht="31.5" customHeight="1">
      <c r="A242" s="6" t="s">
        <v>370</v>
      </c>
      <c r="B242" s="115" t="s">
        <v>400</v>
      </c>
      <c r="C242" s="156"/>
      <c r="D242" s="157"/>
      <c r="E242" s="6">
        <v>984</v>
      </c>
      <c r="F242" s="6">
        <v>1004</v>
      </c>
      <c r="G242" s="7" t="s">
        <v>251</v>
      </c>
      <c r="H242" s="6">
        <v>310</v>
      </c>
      <c r="I242" s="15">
        <f t="shared" si="32"/>
        <v>13240.8</v>
      </c>
      <c r="J242" s="15">
        <f t="shared" si="32"/>
        <v>5849.7</v>
      </c>
      <c r="K242" s="86">
        <f t="shared" si="25"/>
        <v>44.179354721769073</v>
      </c>
    </row>
    <row r="243" spans="1:11" s="62" customFormat="1" ht="47.25" customHeight="1">
      <c r="A243" s="52" t="s">
        <v>371</v>
      </c>
      <c r="B243" s="118" t="s">
        <v>401</v>
      </c>
      <c r="C243" s="158"/>
      <c r="D243" s="159"/>
      <c r="E243" s="52">
        <v>984</v>
      </c>
      <c r="F243" s="52">
        <v>1004</v>
      </c>
      <c r="G243" s="53" t="s">
        <v>251</v>
      </c>
      <c r="H243" s="52">
        <v>313</v>
      </c>
      <c r="I243" s="54">
        <v>13240.8</v>
      </c>
      <c r="J243" s="79">
        <v>5849.7</v>
      </c>
      <c r="K243" s="86">
        <f t="shared" si="25"/>
        <v>44.179354721769073</v>
      </c>
    </row>
    <row r="244" spans="1:11" s="5" customFormat="1" ht="82.5" customHeight="1">
      <c r="A244" s="12" t="s">
        <v>111</v>
      </c>
      <c r="B244" s="113" t="s">
        <v>260</v>
      </c>
      <c r="C244" s="113"/>
      <c r="D244" s="113"/>
      <c r="E244" s="12">
        <v>984</v>
      </c>
      <c r="F244" s="12">
        <v>1004</v>
      </c>
      <c r="G244" s="13" t="s">
        <v>252</v>
      </c>
      <c r="H244" s="12"/>
      <c r="I244" s="19">
        <f t="shared" ref="I244:J246" si="33">SUM(I245)</f>
        <v>5666.8</v>
      </c>
      <c r="J244" s="19">
        <f t="shared" si="33"/>
        <v>2800</v>
      </c>
      <c r="K244" s="86">
        <f t="shared" si="25"/>
        <v>49.410602103479917</v>
      </c>
    </row>
    <row r="245" spans="1:11" s="55" customFormat="1" ht="30.75" customHeight="1">
      <c r="A245" s="52" t="s">
        <v>112</v>
      </c>
      <c r="B245" s="118" t="s">
        <v>399</v>
      </c>
      <c r="C245" s="119"/>
      <c r="D245" s="120"/>
      <c r="E245" s="52">
        <v>984</v>
      </c>
      <c r="F245" s="52">
        <v>1004</v>
      </c>
      <c r="G245" s="53" t="s">
        <v>252</v>
      </c>
      <c r="H245" s="52">
        <v>300</v>
      </c>
      <c r="I245" s="54">
        <f t="shared" si="33"/>
        <v>5666.8</v>
      </c>
      <c r="J245" s="54">
        <f t="shared" si="33"/>
        <v>2800</v>
      </c>
      <c r="K245" s="86">
        <f t="shared" si="25"/>
        <v>49.410602103479917</v>
      </c>
    </row>
    <row r="246" spans="1:11" s="5" customFormat="1" ht="33.75" customHeight="1">
      <c r="A246" s="6" t="s">
        <v>372</v>
      </c>
      <c r="B246" s="115" t="s">
        <v>402</v>
      </c>
      <c r="C246" s="156"/>
      <c r="D246" s="157"/>
      <c r="E246" s="6">
        <v>984</v>
      </c>
      <c r="F246" s="6">
        <v>1004</v>
      </c>
      <c r="G246" s="7" t="s">
        <v>252</v>
      </c>
      <c r="H246" s="6">
        <v>320</v>
      </c>
      <c r="I246" s="15">
        <f t="shared" si="33"/>
        <v>5666.8</v>
      </c>
      <c r="J246" s="15">
        <f t="shared" si="33"/>
        <v>2800</v>
      </c>
      <c r="K246" s="86">
        <f t="shared" si="25"/>
        <v>49.410602103479917</v>
      </c>
    </row>
    <row r="247" spans="1:11" s="55" customFormat="1" ht="30.75" customHeight="1">
      <c r="A247" s="52" t="s">
        <v>373</v>
      </c>
      <c r="B247" s="118" t="s">
        <v>403</v>
      </c>
      <c r="C247" s="158"/>
      <c r="D247" s="159"/>
      <c r="E247" s="52">
        <v>984</v>
      </c>
      <c r="F247" s="52">
        <v>1004</v>
      </c>
      <c r="G247" s="53" t="s">
        <v>252</v>
      </c>
      <c r="H247" s="52">
        <v>323</v>
      </c>
      <c r="I247" s="54">
        <v>5666.8</v>
      </c>
      <c r="J247" s="82">
        <v>2800</v>
      </c>
      <c r="K247" s="86">
        <f t="shared" si="25"/>
        <v>49.410602103479917</v>
      </c>
    </row>
    <row r="248" spans="1:11" ht="18" customHeight="1">
      <c r="A248" s="2" t="s">
        <v>80</v>
      </c>
      <c r="B248" s="109" t="s">
        <v>81</v>
      </c>
      <c r="C248" s="109"/>
      <c r="D248" s="109"/>
      <c r="E248" s="2">
        <v>984</v>
      </c>
      <c r="F248" s="3" t="s">
        <v>82</v>
      </c>
      <c r="G248" s="2"/>
      <c r="H248" s="2"/>
      <c r="I248" s="25">
        <f>SUM(I249+I258)</f>
        <v>17746.400000000001</v>
      </c>
      <c r="J248" s="25">
        <f>SUM(J249+J258)</f>
        <v>8807.1</v>
      </c>
      <c r="K248" s="86">
        <f t="shared" si="25"/>
        <v>49.627530090609923</v>
      </c>
    </row>
    <row r="249" spans="1:11" ht="17.25" customHeight="1">
      <c r="A249" s="16" t="s">
        <v>83</v>
      </c>
      <c r="B249" s="110" t="s">
        <v>404</v>
      </c>
      <c r="C249" s="111"/>
      <c r="D249" s="112"/>
      <c r="E249" s="16">
        <v>984</v>
      </c>
      <c r="F249" s="17" t="s">
        <v>84</v>
      </c>
      <c r="G249" s="16"/>
      <c r="H249" s="16"/>
      <c r="I249" s="26">
        <f>SUM(I250)</f>
        <v>17546.400000000001</v>
      </c>
      <c r="J249" s="26">
        <f>SUM(J250)</f>
        <v>8738.2000000000007</v>
      </c>
      <c r="K249" s="86">
        <f t="shared" si="25"/>
        <v>49.800528883417684</v>
      </c>
    </row>
    <row r="250" spans="1:11" s="5" customFormat="1" ht="66" customHeight="1">
      <c r="A250" s="12" t="s">
        <v>85</v>
      </c>
      <c r="B250" s="147" t="s">
        <v>185</v>
      </c>
      <c r="C250" s="148"/>
      <c r="D250" s="149"/>
      <c r="E250" s="12">
        <v>984</v>
      </c>
      <c r="F250" s="13" t="s">
        <v>84</v>
      </c>
      <c r="G250" s="6">
        <v>4870000463</v>
      </c>
      <c r="H250" s="12"/>
      <c r="I250" s="19">
        <f>SUM(I251+I255)</f>
        <v>17546.400000000001</v>
      </c>
      <c r="J250" s="19">
        <f>SUM(J251+J255)</f>
        <v>8738.2000000000007</v>
      </c>
      <c r="K250" s="86">
        <f t="shared" si="25"/>
        <v>49.800528883417684</v>
      </c>
    </row>
    <row r="251" spans="1:11" s="5" customFormat="1" ht="94.5" customHeight="1">
      <c r="A251" s="6" t="s">
        <v>86</v>
      </c>
      <c r="B251" s="93" t="s">
        <v>148</v>
      </c>
      <c r="C251" s="94"/>
      <c r="D251" s="95"/>
      <c r="E251" s="6">
        <v>984</v>
      </c>
      <c r="F251" s="7" t="s">
        <v>84</v>
      </c>
      <c r="G251" s="6">
        <v>4870000463</v>
      </c>
      <c r="H251" s="6">
        <v>100</v>
      </c>
      <c r="I251" s="15">
        <f>SUM(I252)</f>
        <v>7830.9</v>
      </c>
      <c r="J251" s="15">
        <f>SUM(J252)</f>
        <v>3873.8</v>
      </c>
      <c r="K251" s="86">
        <f t="shared" si="25"/>
        <v>49.46813265397337</v>
      </c>
    </row>
    <row r="252" spans="1:11" s="55" customFormat="1" ht="32.25" customHeight="1">
      <c r="A252" s="52" t="s">
        <v>406</v>
      </c>
      <c r="B252" s="106" t="s">
        <v>393</v>
      </c>
      <c r="C252" s="107"/>
      <c r="D252" s="108"/>
      <c r="E252" s="52">
        <v>984</v>
      </c>
      <c r="F252" s="53" t="s">
        <v>84</v>
      </c>
      <c r="G252" s="52">
        <v>4870000463</v>
      </c>
      <c r="H252" s="52">
        <v>110</v>
      </c>
      <c r="I252" s="54">
        <f>SUM(I253:I254)</f>
        <v>7830.9</v>
      </c>
      <c r="J252" s="54">
        <f>SUM(J253:J254)</f>
        <v>3873.8</v>
      </c>
      <c r="K252" s="86">
        <f t="shared" si="25"/>
        <v>49.46813265397337</v>
      </c>
    </row>
    <row r="253" spans="1:11" s="55" customFormat="1" ht="17.45" customHeight="1">
      <c r="A253" s="52" t="s">
        <v>407</v>
      </c>
      <c r="B253" s="106" t="s">
        <v>394</v>
      </c>
      <c r="C253" s="107"/>
      <c r="D253" s="108"/>
      <c r="E253" s="52">
        <v>984</v>
      </c>
      <c r="F253" s="53" t="s">
        <v>84</v>
      </c>
      <c r="G253" s="52">
        <v>4870000463</v>
      </c>
      <c r="H253" s="52">
        <v>111</v>
      </c>
      <c r="I253" s="54">
        <v>6014.5</v>
      </c>
      <c r="J253" s="82">
        <v>2977</v>
      </c>
      <c r="K253" s="86">
        <f t="shared" si="25"/>
        <v>49.497048798736387</v>
      </c>
    </row>
    <row r="254" spans="1:11" s="55" customFormat="1" ht="63.75" customHeight="1">
      <c r="A254" s="52" t="s">
        <v>408</v>
      </c>
      <c r="B254" s="106" t="s">
        <v>354</v>
      </c>
      <c r="C254" s="107"/>
      <c r="D254" s="108"/>
      <c r="E254" s="52">
        <v>984</v>
      </c>
      <c r="F254" s="53" t="s">
        <v>84</v>
      </c>
      <c r="G254" s="52">
        <v>4870000463</v>
      </c>
      <c r="H254" s="52">
        <v>119</v>
      </c>
      <c r="I254" s="54">
        <v>1816.4</v>
      </c>
      <c r="J254" s="79">
        <v>896.8</v>
      </c>
      <c r="K254" s="86">
        <f t="shared" si="25"/>
        <v>49.372384937238486</v>
      </c>
    </row>
    <row r="255" spans="1:11" s="5" customFormat="1" ht="33" customHeight="1">
      <c r="A255" s="6" t="s">
        <v>203</v>
      </c>
      <c r="B255" s="93" t="s">
        <v>183</v>
      </c>
      <c r="C255" s="94"/>
      <c r="D255" s="95"/>
      <c r="E255" s="6">
        <v>984</v>
      </c>
      <c r="F255" s="7" t="s">
        <v>84</v>
      </c>
      <c r="G255" s="6">
        <v>4870000463</v>
      </c>
      <c r="H255" s="6">
        <v>200</v>
      </c>
      <c r="I255" s="15">
        <f>SUM(I256)</f>
        <v>9715.5</v>
      </c>
      <c r="J255" s="15">
        <f>SUM(J256)</f>
        <v>4864.3999999999996</v>
      </c>
      <c r="K255" s="86">
        <f t="shared" si="25"/>
        <v>50.068447326437138</v>
      </c>
    </row>
    <row r="256" spans="1:11" s="5" customFormat="1" ht="47.25" customHeight="1">
      <c r="A256" s="6" t="s">
        <v>374</v>
      </c>
      <c r="B256" s="93" t="s">
        <v>386</v>
      </c>
      <c r="C256" s="104"/>
      <c r="D256" s="105"/>
      <c r="E256" s="6">
        <v>984</v>
      </c>
      <c r="F256" s="7" t="s">
        <v>84</v>
      </c>
      <c r="G256" s="6">
        <v>4870000463</v>
      </c>
      <c r="H256" s="6">
        <v>240</v>
      </c>
      <c r="I256" s="15">
        <f>SUM(I257)</f>
        <v>9715.5</v>
      </c>
      <c r="J256" s="15">
        <f>SUM(J257)</f>
        <v>4864.3999999999996</v>
      </c>
      <c r="K256" s="86">
        <f t="shared" si="25"/>
        <v>50.068447326437138</v>
      </c>
    </row>
    <row r="257" spans="1:11" s="55" customFormat="1" ht="48.75" customHeight="1">
      <c r="A257" s="52" t="s">
        <v>375</v>
      </c>
      <c r="B257" s="106" t="s">
        <v>387</v>
      </c>
      <c r="C257" s="107"/>
      <c r="D257" s="108"/>
      <c r="E257" s="52">
        <v>984</v>
      </c>
      <c r="F257" s="53" t="s">
        <v>84</v>
      </c>
      <c r="G257" s="52">
        <v>4870000463</v>
      </c>
      <c r="H257" s="52">
        <v>244</v>
      </c>
      <c r="I257" s="54">
        <v>9715.5</v>
      </c>
      <c r="J257" s="79">
        <v>4864.3999999999996</v>
      </c>
      <c r="K257" s="86">
        <f t="shared" si="25"/>
        <v>50.068447326437138</v>
      </c>
    </row>
    <row r="258" spans="1:11" ht="31.5" customHeight="1">
      <c r="A258" s="16" t="s">
        <v>87</v>
      </c>
      <c r="B258" s="110" t="s">
        <v>405</v>
      </c>
      <c r="C258" s="111"/>
      <c r="D258" s="112"/>
      <c r="E258" s="16">
        <v>984</v>
      </c>
      <c r="F258" s="17" t="s">
        <v>139</v>
      </c>
      <c r="G258" s="16"/>
      <c r="H258" s="16"/>
      <c r="I258" s="26">
        <f t="shared" ref="I258:J261" si="34">SUM(I259)</f>
        <v>200</v>
      </c>
      <c r="J258" s="26">
        <f t="shared" si="34"/>
        <v>68.900000000000006</v>
      </c>
      <c r="K258" s="86">
        <f t="shared" si="25"/>
        <v>34.450000000000003</v>
      </c>
    </row>
    <row r="259" spans="1:11" ht="82.5" customHeight="1">
      <c r="A259" s="12" t="s">
        <v>88</v>
      </c>
      <c r="B259" s="87" t="s">
        <v>210</v>
      </c>
      <c r="C259" s="88"/>
      <c r="D259" s="89"/>
      <c r="E259" s="12">
        <v>984</v>
      </c>
      <c r="F259" s="13" t="s">
        <v>139</v>
      </c>
      <c r="G259" s="12">
        <v>7950000560</v>
      </c>
      <c r="H259" s="12"/>
      <c r="I259" s="19">
        <f t="shared" si="34"/>
        <v>200</v>
      </c>
      <c r="J259" s="19">
        <f t="shared" si="34"/>
        <v>68.900000000000006</v>
      </c>
      <c r="K259" s="86">
        <f t="shared" si="25"/>
        <v>34.450000000000003</v>
      </c>
    </row>
    <row r="260" spans="1:11" ht="34.5" customHeight="1">
      <c r="A260" s="6" t="s">
        <v>117</v>
      </c>
      <c r="B260" s="93" t="s">
        <v>183</v>
      </c>
      <c r="C260" s="94"/>
      <c r="D260" s="95"/>
      <c r="E260" s="6">
        <v>984</v>
      </c>
      <c r="F260" s="7" t="s">
        <v>139</v>
      </c>
      <c r="G260" s="6">
        <v>7950000560</v>
      </c>
      <c r="H260" s="6">
        <v>200</v>
      </c>
      <c r="I260" s="15">
        <f t="shared" si="34"/>
        <v>200</v>
      </c>
      <c r="J260" s="15">
        <f t="shared" si="34"/>
        <v>68.900000000000006</v>
      </c>
      <c r="K260" s="86">
        <f t="shared" si="25"/>
        <v>34.450000000000003</v>
      </c>
    </row>
    <row r="261" spans="1:11" ht="50.25" customHeight="1">
      <c r="A261" s="6" t="s">
        <v>376</v>
      </c>
      <c r="B261" s="93" t="s">
        <v>386</v>
      </c>
      <c r="C261" s="104"/>
      <c r="D261" s="105"/>
      <c r="E261" s="6">
        <v>984</v>
      </c>
      <c r="F261" s="7" t="s">
        <v>139</v>
      </c>
      <c r="G261" s="6">
        <v>7950000560</v>
      </c>
      <c r="H261" s="6">
        <v>240</v>
      </c>
      <c r="I261" s="15">
        <f t="shared" si="34"/>
        <v>200</v>
      </c>
      <c r="J261" s="15">
        <f t="shared" si="34"/>
        <v>68.900000000000006</v>
      </c>
      <c r="K261" s="86">
        <f t="shared" si="25"/>
        <v>34.450000000000003</v>
      </c>
    </row>
    <row r="262" spans="1:11" ht="48" customHeight="1">
      <c r="A262" s="6" t="s">
        <v>377</v>
      </c>
      <c r="B262" s="93" t="s">
        <v>387</v>
      </c>
      <c r="C262" s="104"/>
      <c r="D262" s="105"/>
      <c r="E262" s="6">
        <v>984</v>
      </c>
      <c r="F262" s="7" t="s">
        <v>139</v>
      </c>
      <c r="G262" s="6">
        <v>7950000560</v>
      </c>
      <c r="H262" s="6">
        <v>244</v>
      </c>
      <c r="I262" s="15">
        <v>200</v>
      </c>
      <c r="J262" s="77">
        <v>68.900000000000006</v>
      </c>
      <c r="K262" s="86">
        <f t="shared" si="25"/>
        <v>34.450000000000003</v>
      </c>
    </row>
    <row r="263" spans="1:11" ht="15.75">
      <c r="A263" s="2" t="s">
        <v>89</v>
      </c>
      <c r="B263" s="136" t="s">
        <v>90</v>
      </c>
      <c r="C263" s="151"/>
      <c r="D263" s="152"/>
      <c r="E263" s="2">
        <v>984</v>
      </c>
      <c r="F263" s="2">
        <v>1200</v>
      </c>
      <c r="G263" s="2"/>
      <c r="H263" s="2"/>
      <c r="I263" s="25">
        <f t="shared" ref="I263:J267" si="35">SUM(I264)</f>
        <v>1458.5</v>
      </c>
      <c r="J263" s="25">
        <f t="shared" si="35"/>
        <v>599.1</v>
      </c>
      <c r="K263" s="86">
        <f t="shared" si="25"/>
        <v>41.076448405896471</v>
      </c>
    </row>
    <row r="264" spans="1:11" ht="15" customHeight="1">
      <c r="A264" s="16" t="s">
        <v>91</v>
      </c>
      <c r="B264" s="153" t="s">
        <v>92</v>
      </c>
      <c r="C264" s="154"/>
      <c r="D264" s="155"/>
      <c r="E264" s="16">
        <v>984</v>
      </c>
      <c r="F264" s="17" t="s">
        <v>93</v>
      </c>
      <c r="G264" s="16"/>
      <c r="H264" s="12"/>
      <c r="I264" s="26">
        <f t="shared" si="35"/>
        <v>1458.5</v>
      </c>
      <c r="J264" s="26">
        <f t="shared" si="35"/>
        <v>599.1</v>
      </c>
      <c r="K264" s="86">
        <f t="shared" si="25"/>
        <v>41.076448405896471</v>
      </c>
    </row>
    <row r="265" spans="1:11" ht="66" customHeight="1">
      <c r="A265" s="13" t="s">
        <v>94</v>
      </c>
      <c r="B265" s="87" t="s">
        <v>253</v>
      </c>
      <c r="C265" s="88"/>
      <c r="D265" s="89"/>
      <c r="E265" s="12">
        <v>984</v>
      </c>
      <c r="F265" s="13" t="s">
        <v>93</v>
      </c>
      <c r="G265" s="13" t="s">
        <v>247</v>
      </c>
      <c r="H265" s="12"/>
      <c r="I265" s="19">
        <f t="shared" si="35"/>
        <v>1458.5</v>
      </c>
      <c r="J265" s="19">
        <f t="shared" si="35"/>
        <v>599.1</v>
      </c>
      <c r="K265" s="86">
        <f t="shared" ref="K265:K269" si="36">SUM(J265/I265)*100</f>
        <v>41.076448405896471</v>
      </c>
    </row>
    <row r="266" spans="1:11" ht="30.75" customHeight="1">
      <c r="A266" s="6" t="s">
        <v>378</v>
      </c>
      <c r="B266" s="93" t="s">
        <v>183</v>
      </c>
      <c r="C266" s="94"/>
      <c r="D266" s="95"/>
      <c r="E266" s="6">
        <v>984</v>
      </c>
      <c r="F266" s="7" t="s">
        <v>93</v>
      </c>
      <c r="G266" s="7" t="s">
        <v>247</v>
      </c>
      <c r="H266" s="7" t="s">
        <v>147</v>
      </c>
      <c r="I266" s="15">
        <f t="shared" si="35"/>
        <v>1458.5</v>
      </c>
      <c r="J266" s="15">
        <f t="shared" si="35"/>
        <v>599.1</v>
      </c>
      <c r="K266" s="86">
        <f t="shared" si="36"/>
        <v>41.076448405896471</v>
      </c>
    </row>
    <row r="267" spans="1:11" ht="48" customHeight="1">
      <c r="A267" s="6" t="s">
        <v>379</v>
      </c>
      <c r="B267" s="93" t="s">
        <v>386</v>
      </c>
      <c r="C267" s="104"/>
      <c r="D267" s="105"/>
      <c r="E267" s="6">
        <v>984</v>
      </c>
      <c r="F267" s="7" t="s">
        <v>93</v>
      </c>
      <c r="G267" s="7" t="s">
        <v>247</v>
      </c>
      <c r="H267" s="7" t="s">
        <v>294</v>
      </c>
      <c r="I267" s="15">
        <f t="shared" si="35"/>
        <v>1458.5</v>
      </c>
      <c r="J267" s="15">
        <f t="shared" si="35"/>
        <v>599.1</v>
      </c>
      <c r="K267" s="86">
        <f t="shared" si="36"/>
        <v>41.076448405896471</v>
      </c>
    </row>
    <row r="268" spans="1:11" ht="49.5" customHeight="1">
      <c r="A268" s="6" t="s">
        <v>380</v>
      </c>
      <c r="B268" s="93" t="s">
        <v>387</v>
      </c>
      <c r="C268" s="104"/>
      <c r="D268" s="105"/>
      <c r="E268" s="6">
        <v>984</v>
      </c>
      <c r="F268" s="7" t="s">
        <v>93</v>
      </c>
      <c r="G268" s="7" t="s">
        <v>247</v>
      </c>
      <c r="H268" s="7" t="s">
        <v>295</v>
      </c>
      <c r="I268" s="15">
        <v>1458.5</v>
      </c>
      <c r="J268" s="77">
        <v>599.1</v>
      </c>
      <c r="K268" s="86">
        <f t="shared" si="36"/>
        <v>41.076448405896471</v>
      </c>
    </row>
    <row r="269" spans="1:11">
      <c r="A269" s="150" t="s">
        <v>95</v>
      </c>
      <c r="B269" s="150"/>
      <c r="C269" s="150"/>
      <c r="D269" s="150"/>
      <c r="E269" s="150"/>
      <c r="F269" s="150"/>
      <c r="G269" s="150"/>
      <c r="H269" s="150"/>
      <c r="I269" s="25">
        <f>SUM(I8+I32)</f>
        <v>366151.9</v>
      </c>
      <c r="J269" s="25">
        <f>SUM(J8+J32)</f>
        <v>128210.9</v>
      </c>
      <c r="K269" s="86">
        <f t="shared" si="36"/>
        <v>35.015768045994022</v>
      </c>
    </row>
    <row r="270" spans="1:11">
      <c r="B270" s="51"/>
      <c r="C270" s="51"/>
    </row>
    <row r="271" spans="1:11">
      <c r="B271" s="51"/>
      <c r="C271" s="51"/>
    </row>
    <row r="272" spans="1:11">
      <c r="B272" s="80"/>
      <c r="C272" s="80"/>
      <c r="D272" s="80"/>
      <c r="E272" s="80"/>
      <c r="F272" s="80"/>
      <c r="G272" s="80"/>
      <c r="H272" s="80"/>
    </row>
    <row r="273" spans="2:4">
      <c r="B273" s="51"/>
      <c r="C273" s="51"/>
    </row>
    <row r="274" spans="2:4">
      <c r="B274" s="51"/>
      <c r="C274" s="51"/>
      <c r="D274" s="37"/>
    </row>
    <row r="275" spans="2:4">
      <c r="B275" s="51"/>
      <c r="C275" s="51"/>
      <c r="D275" s="38"/>
    </row>
    <row r="276" spans="2:4">
      <c r="B276" s="51"/>
      <c r="C276" s="51"/>
      <c r="D276" s="38"/>
    </row>
    <row r="277" spans="2:4">
      <c r="B277" s="51"/>
      <c r="C277" s="51"/>
      <c r="D277" s="38"/>
    </row>
    <row r="278" spans="2:4">
      <c r="B278" s="51"/>
      <c r="C278" s="51"/>
    </row>
    <row r="279" spans="2:4">
      <c r="B279" s="51"/>
      <c r="C279" s="51"/>
    </row>
    <row r="280" spans="2:4">
      <c r="B280" s="51"/>
      <c r="C280" s="51"/>
    </row>
    <row r="281" spans="2:4">
      <c r="B281" s="51"/>
      <c r="C281" s="51"/>
    </row>
    <row r="282" spans="2:4">
      <c r="B282" s="51"/>
      <c r="C282" s="51"/>
    </row>
    <row r="283" spans="2:4">
      <c r="B283" s="51"/>
      <c r="C283" s="51"/>
    </row>
    <row r="284" spans="2:4">
      <c r="B284" s="51"/>
      <c r="C284" s="51"/>
    </row>
  </sheetData>
  <mergeCells count="272">
    <mergeCell ref="A1:K1"/>
    <mergeCell ref="A2:K2"/>
    <mergeCell ref="J6:J7"/>
    <mergeCell ref="K6:K7"/>
    <mergeCell ref="A4:K4"/>
    <mergeCell ref="A5:K5"/>
    <mergeCell ref="B158:D158"/>
    <mergeCell ref="B69:D69"/>
    <mergeCell ref="B68:D68"/>
    <mergeCell ref="B50:D50"/>
    <mergeCell ref="B53:D53"/>
    <mergeCell ref="B51:D51"/>
    <mergeCell ref="B52:D52"/>
    <mergeCell ref="B56:D56"/>
    <mergeCell ref="B55:D55"/>
    <mergeCell ref="B64:D64"/>
    <mergeCell ref="B61:D61"/>
    <mergeCell ref="B31:D31"/>
    <mergeCell ref="B30:D30"/>
    <mergeCell ref="B67:D67"/>
    <mergeCell ref="B83:D83"/>
    <mergeCell ref="B39:D39"/>
    <mergeCell ref="B43:D43"/>
    <mergeCell ref="B49:D49"/>
    <mergeCell ref="B40:D40"/>
    <mergeCell ref="B121:D121"/>
    <mergeCell ref="B143:D143"/>
    <mergeCell ref="B74:D74"/>
    <mergeCell ref="B75:D75"/>
    <mergeCell ref="B48:D48"/>
    <mergeCell ref="B47:D47"/>
    <mergeCell ref="B46:D46"/>
    <mergeCell ref="B57:D57"/>
    <mergeCell ref="B58:D58"/>
    <mergeCell ref="B59:D59"/>
    <mergeCell ref="B60:D60"/>
    <mergeCell ref="B66:D66"/>
    <mergeCell ref="B70:D70"/>
    <mergeCell ref="B71:D71"/>
    <mergeCell ref="B117:D117"/>
    <mergeCell ref="B76:D76"/>
    <mergeCell ref="B77:D77"/>
    <mergeCell ref="B80:D80"/>
    <mergeCell ref="B81:D81"/>
    <mergeCell ref="B92:D92"/>
    <mergeCell ref="B104:D104"/>
    <mergeCell ref="B103:D103"/>
    <mergeCell ref="B107:D107"/>
    <mergeCell ref="B108:D108"/>
    <mergeCell ref="B113:D113"/>
    <mergeCell ref="B114:D114"/>
    <mergeCell ref="B54:D54"/>
    <mergeCell ref="B73:D73"/>
    <mergeCell ref="B72:D72"/>
    <mergeCell ref="B86:D86"/>
    <mergeCell ref="B87:D87"/>
    <mergeCell ref="B101:D101"/>
    <mergeCell ref="B102:D102"/>
    <mergeCell ref="B78:D78"/>
    <mergeCell ref="B79:D79"/>
    <mergeCell ref="B82:D82"/>
    <mergeCell ref="B90:D90"/>
    <mergeCell ref="B91:D91"/>
    <mergeCell ref="B95:D95"/>
    <mergeCell ref="B98:D98"/>
    <mergeCell ref="B93:D93"/>
    <mergeCell ref="B94:D94"/>
    <mergeCell ref="B97:D97"/>
    <mergeCell ref="B96:D96"/>
    <mergeCell ref="B99:D99"/>
    <mergeCell ref="B100:D100"/>
    <mergeCell ref="B23:D23"/>
    <mergeCell ref="B24:D24"/>
    <mergeCell ref="B62:D62"/>
    <mergeCell ref="B65:D65"/>
    <mergeCell ref="B168:D168"/>
    <mergeCell ref="B105:D105"/>
    <mergeCell ref="B106:D106"/>
    <mergeCell ref="B109:D109"/>
    <mergeCell ref="B63:D63"/>
    <mergeCell ref="B34:D34"/>
    <mergeCell ref="B44:D44"/>
    <mergeCell ref="B41:D41"/>
    <mergeCell ref="B25:D25"/>
    <mergeCell ref="B26:D26"/>
    <mergeCell ref="B28:D28"/>
    <mergeCell ref="B45:D45"/>
    <mergeCell ref="B29:D29"/>
    <mergeCell ref="B42:D42"/>
    <mergeCell ref="B33:D33"/>
    <mergeCell ref="B27:D27"/>
    <mergeCell ref="B32:D32"/>
    <mergeCell ref="B36:D36"/>
    <mergeCell ref="B38:D38"/>
    <mergeCell ref="B37:D37"/>
    <mergeCell ref="B172:D172"/>
    <mergeCell ref="B138:D138"/>
    <mergeCell ref="B132:D132"/>
    <mergeCell ref="B155:D155"/>
    <mergeCell ref="B159:D159"/>
    <mergeCell ref="B160:D160"/>
    <mergeCell ref="B134:D134"/>
    <mergeCell ref="B167:D167"/>
    <mergeCell ref="B125:D125"/>
    <mergeCell ref="B139:D139"/>
    <mergeCell ref="B140:D140"/>
    <mergeCell ref="B171:D171"/>
    <mergeCell ref="B156:D156"/>
    <mergeCell ref="B133:D133"/>
    <mergeCell ref="B147:D147"/>
    <mergeCell ref="B148:D148"/>
    <mergeCell ref="B151:D151"/>
    <mergeCell ref="B152:D152"/>
    <mergeCell ref="B163:D163"/>
    <mergeCell ref="B161:D161"/>
    <mergeCell ref="B144:D144"/>
    <mergeCell ref="B157:D157"/>
    <mergeCell ref="A6:A7"/>
    <mergeCell ref="B6:D7"/>
    <mergeCell ref="E6:H6"/>
    <mergeCell ref="B8:D8"/>
    <mergeCell ref="I6:I7"/>
    <mergeCell ref="B84:D84"/>
    <mergeCell ref="B85:D85"/>
    <mergeCell ref="B88:D88"/>
    <mergeCell ref="B89:D89"/>
    <mergeCell ref="B13:D13"/>
    <mergeCell ref="B15:D15"/>
    <mergeCell ref="B14:D14"/>
    <mergeCell ref="B19:D19"/>
    <mergeCell ref="B22:D22"/>
    <mergeCell ref="B21:D21"/>
    <mergeCell ref="B20:D20"/>
    <mergeCell ref="B9:D9"/>
    <mergeCell ref="B10:D10"/>
    <mergeCell ref="B11:D11"/>
    <mergeCell ref="B16:D16"/>
    <mergeCell ref="B17:D17"/>
    <mergeCell ref="B18:D18"/>
    <mergeCell ref="B12:D12"/>
    <mergeCell ref="B35:D35"/>
    <mergeCell ref="B190:D190"/>
    <mergeCell ref="B191:D191"/>
    <mergeCell ref="B182:D182"/>
    <mergeCell ref="B116:D116"/>
    <mergeCell ref="B112:D112"/>
    <mergeCell ref="B119:D119"/>
    <mergeCell ref="B115:D115"/>
    <mergeCell ref="B110:D110"/>
    <mergeCell ref="B120:D120"/>
    <mergeCell ref="B111:D111"/>
    <mergeCell ref="B174:D174"/>
    <mergeCell ref="B173:D173"/>
    <mergeCell ref="B145:D145"/>
    <mergeCell ref="B146:D146"/>
    <mergeCell ref="B149:D149"/>
    <mergeCell ref="B154:D154"/>
    <mergeCell ref="B162:D162"/>
    <mergeCell ref="B165:D165"/>
    <mergeCell ref="B166:D166"/>
    <mergeCell ref="B169:D169"/>
    <mergeCell ref="B170:D170"/>
    <mergeCell ref="B164:D164"/>
    <mergeCell ref="B150:D150"/>
    <mergeCell ref="B153:D153"/>
    <mergeCell ref="A269:H269"/>
    <mergeCell ref="B236:D236"/>
    <mergeCell ref="B265:D265"/>
    <mergeCell ref="B263:D263"/>
    <mergeCell ref="B264:D264"/>
    <mergeCell ref="B237:D237"/>
    <mergeCell ref="B238:D238"/>
    <mergeCell ref="B242:D242"/>
    <mergeCell ref="B243:D243"/>
    <mergeCell ref="B246:D246"/>
    <mergeCell ref="B247:D247"/>
    <mergeCell ref="B254:D254"/>
    <mergeCell ref="B253:D253"/>
    <mergeCell ref="B252:D252"/>
    <mergeCell ref="B257:D257"/>
    <mergeCell ref="B268:D268"/>
    <mergeCell ref="B222:D222"/>
    <mergeCell ref="B221:D221"/>
    <mergeCell ref="B223:D223"/>
    <mergeCell ref="B224:D224"/>
    <mergeCell ref="B256:D256"/>
    <mergeCell ref="B262:D262"/>
    <mergeCell ref="B261:D261"/>
    <mergeCell ref="B266:D266"/>
    <mergeCell ref="B267:D267"/>
    <mergeCell ref="B248:D248"/>
    <mergeCell ref="B234:D234"/>
    <mergeCell ref="B251:D251"/>
    <mergeCell ref="B229:D229"/>
    <mergeCell ref="B230:D230"/>
    <mergeCell ref="B260:D260"/>
    <mergeCell ref="B250:D250"/>
    <mergeCell ref="B255:D255"/>
    <mergeCell ref="B249:D249"/>
    <mergeCell ref="B118:D118"/>
    <mergeCell ref="B123:D123"/>
    <mergeCell ref="B127:D127"/>
    <mergeCell ref="B128:D128"/>
    <mergeCell ref="B142:D142"/>
    <mergeCell ref="B141:D141"/>
    <mergeCell ref="B135:D135"/>
    <mergeCell ref="B136:D136"/>
    <mergeCell ref="B126:D126"/>
    <mergeCell ref="B137:D137"/>
    <mergeCell ref="B129:D129"/>
    <mergeCell ref="B130:D130"/>
    <mergeCell ref="B131:D131"/>
    <mergeCell ref="B122:D122"/>
    <mergeCell ref="B124:D124"/>
    <mergeCell ref="B219:D219"/>
    <mergeCell ref="B220:D220"/>
    <mergeCell ref="B227:D227"/>
    <mergeCell ref="B228:D228"/>
    <mergeCell ref="B217:D217"/>
    <mergeCell ref="B216:D216"/>
    <mergeCell ref="B211:D211"/>
    <mergeCell ref="B258:D258"/>
    <mergeCell ref="B259:D259"/>
    <mergeCell ref="B240:D240"/>
    <mergeCell ref="B213:D213"/>
    <mergeCell ref="B241:D241"/>
    <mergeCell ref="B218:D218"/>
    <mergeCell ref="B231:D231"/>
    <mergeCell ref="B232:D232"/>
    <mergeCell ref="B245:D245"/>
    <mergeCell ref="B212:D212"/>
    <mergeCell ref="B214:D214"/>
    <mergeCell ref="B233:D233"/>
    <mergeCell ref="B235:D235"/>
    <mergeCell ref="B244:D244"/>
    <mergeCell ref="B239:D239"/>
    <mergeCell ref="B226:D226"/>
    <mergeCell ref="B225:D225"/>
    <mergeCell ref="B205:D205"/>
    <mergeCell ref="B206:D206"/>
    <mergeCell ref="B204:D204"/>
    <mergeCell ref="B196:D196"/>
    <mergeCell ref="B209:D209"/>
    <mergeCell ref="B207:D207"/>
    <mergeCell ref="B208:D208"/>
    <mergeCell ref="B210:D210"/>
    <mergeCell ref="B215:D215"/>
    <mergeCell ref="B197:D197"/>
    <mergeCell ref="B175:D175"/>
    <mergeCell ref="B183:D183"/>
    <mergeCell ref="B185:D185"/>
    <mergeCell ref="B194:D194"/>
    <mergeCell ref="B203:D203"/>
    <mergeCell ref="B184:D184"/>
    <mergeCell ref="B188:D188"/>
    <mergeCell ref="B189:D189"/>
    <mergeCell ref="B176:D176"/>
    <mergeCell ref="B199:D199"/>
    <mergeCell ref="B200:D200"/>
    <mergeCell ref="B179:D179"/>
    <mergeCell ref="B177:D177"/>
    <mergeCell ref="B198:D198"/>
    <mergeCell ref="B201:D201"/>
    <mergeCell ref="B202:D202"/>
    <mergeCell ref="B178:D178"/>
    <mergeCell ref="B180:D180"/>
    <mergeCell ref="B181:D181"/>
    <mergeCell ref="B186:D186"/>
    <mergeCell ref="B187:D187"/>
    <mergeCell ref="B192:D192"/>
    <mergeCell ref="B193:D193"/>
    <mergeCell ref="B195:D195"/>
  </mergeCells>
  <phoneticPr fontId="0" type="noConversion"/>
  <pageMargins left="0.19685039370078741" right="0.19685039370078741" top="0.39370078740157483" bottom="0.19685039370078741" header="0.11811023622047245" footer="0.11811023622047245"/>
  <pageSetup paperSize="9" scale="75" fitToHeight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2016-07-07T15:59:44Z</cp:lastPrinted>
  <dcterms:created xsi:type="dcterms:W3CDTF">2011-06-28T07:51:13Z</dcterms:created>
  <dcterms:modified xsi:type="dcterms:W3CDTF">2016-08-03T14:53:24Z</dcterms:modified>
</cp:coreProperties>
</file>